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9320" windowHeight="10980" firstSheet="9" activeTab="9"/>
  </bookViews>
  <sheets>
    <sheet name="Бюджет" sheetId="1" state="hidden" r:id="rId1"/>
    <sheet name="ФГОС" sheetId="2" state="hidden" r:id="rId2"/>
    <sheet name="ПК" sheetId="3" state="hidden" r:id="rId3"/>
    <sheet name="часы" sheetId="4" state="hidden" r:id="rId4"/>
    <sheet name="ППС" sheetId="5" state="hidden" r:id="rId5"/>
    <sheet name="Категории" sheetId="6" state="hidden" r:id="rId6"/>
    <sheet name="В разрезе МО" sheetId="7" state="hidden" r:id="rId7"/>
    <sheet name="Эксперты ГИА" sheetId="8" state="hidden" r:id="rId8"/>
    <sheet name="ФГОС 1" sheetId="9" state="hidden" r:id="rId9"/>
    <sheet name="ПК свод" sheetId="10" r:id="rId10"/>
    <sheet name="Лист2" sheetId="11" r:id="rId11"/>
  </sheets>
  <definedNames>
    <definedName name="_xlnm._FilterDatabase" localSheetId="0" hidden="1">Бюджет!$A$1:$K$12</definedName>
    <definedName name="_xlnm._FilterDatabase" localSheetId="2" hidden="1">ПК!$A$3:$T$33</definedName>
  </definedNames>
  <calcPr calcId="145621"/>
</workbook>
</file>

<file path=xl/calcChain.xml><?xml version="1.0" encoding="utf-8"?>
<calcChain xmlns="http://schemas.openxmlformats.org/spreadsheetml/2006/main">
  <c r="Y105" i="7" l="1"/>
  <c r="M101" i="10"/>
  <c r="K89" i="10"/>
  <c r="J89" i="10"/>
  <c r="G89" i="10"/>
  <c r="F89" i="10"/>
  <c r="D89" i="10"/>
  <c r="C89" i="10"/>
  <c r="B89" i="10"/>
  <c r="N81" i="10"/>
  <c r="G81" i="10"/>
  <c r="E81" i="10"/>
  <c r="N75" i="10"/>
  <c r="I75" i="10"/>
  <c r="H75" i="10"/>
  <c r="N44" i="10"/>
  <c r="K44" i="10"/>
  <c r="J44" i="10"/>
  <c r="H44" i="10"/>
  <c r="E44" i="10"/>
  <c r="D44" i="10"/>
  <c r="C44" i="10"/>
  <c r="B44" i="10"/>
  <c r="N21" i="10"/>
  <c r="M21" i="10"/>
  <c r="L21" i="10"/>
  <c r="J21" i="10"/>
  <c r="J92" i="10" s="1"/>
  <c r="I21" i="10"/>
  <c r="I92" i="10" s="1"/>
  <c r="H21" i="10"/>
  <c r="F21" i="10"/>
  <c r="F92" i="10" s="1"/>
  <c r="E21" i="10"/>
  <c r="E92" i="10" s="1"/>
  <c r="D21" i="10"/>
  <c r="C21" i="10"/>
  <c r="B21" i="10"/>
  <c r="X13" i="9"/>
  <c r="X66" i="8"/>
  <c r="X60" i="8"/>
  <c r="X59" i="8"/>
  <c r="H56" i="8"/>
  <c r="X54" i="8"/>
  <c r="X53" i="8"/>
  <c r="X50" i="8"/>
  <c r="X49" i="8"/>
  <c r="X48" i="8"/>
  <c r="X47" i="8"/>
  <c r="Y92" i="7"/>
  <c r="Y84" i="7"/>
  <c r="Y77" i="7"/>
  <c r="Y76" i="7"/>
  <c r="Y75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Y70" i="7"/>
  <c r="Y69" i="7"/>
  <c r="Y68" i="7"/>
  <c r="Y65" i="7"/>
  <c r="Y64" i="7"/>
  <c r="Y63" i="7"/>
  <c r="X5" i="9"/>
  <c r="X4" i="9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X25" i="8"/>
  <c r="X22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X14" i="8"/>
  <c r="X8" i="8"/>
  <c r="X17" i="8" s="1"/>
  <c r="Y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Z33" i="7"/>
  <c r="Z37" i="7" s="1"/>
  <c r="Z53" i="7" s="1"/>
  <c r="Y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Z16" i="7"/>
  <c r="Z15" i="7"/>
  <c r="Z14" i="7"/>
  <c r="Z13" i="7"/>
  <c r="Z12" i="7"/>
  <c r="Z11" i="7"/>
  <c r="Z10" i="7"/>
  <c r="L32" i="3"/>
  <c r="E34" i="6"/>
  <c r="M32" i="3"/>
  <c r="K32" i="3"/>
  <c r="I32" i="3"/>
  <c r="H32" i="3"/>
  <c r="C9" i="4"/>
  <c r="L9" i="4"/>
  <c r="F9" i="4"/>
  <c r="D9" i="4"/>
  <c r="B9" i="4"/>
  <c r="G28" i="3"/>
  <c r="F28" i="3"/>
  <c r="E28" i="3"/>
  <c r="B28" i="3"/>
  <c r="X6" i="2"/>
  <c r="X8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X40" i="2"/>
  <c r="X39" i="2"/>
  <c r="X38" i="2"/>
  <c r="X37" i="2"/>
  <c r="X36" i="2"/>
  <c r="X35" i="2"/>
  <c r="B92" i="10" l="1"/>
  <c r="X29" i="8"/>
  <c r="D92" i="10"/>
  <c r="C92" i="10"/>
  <c r="H92" i="10"/>
  <c r="X41" i="2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Y40" i="1"/>
  <c r="Y39" i="1"/>
  <c r="Y38" i="1"/>
  <c r="Y37" i="1"/>
  <c r="Y36" i="1"/>
  <c r="Y35" i="1"/>
  <c r="Y8" i="1"/>
  <c r="Y6" i="1"/>
  <c r="Y41" i="1" l="1"/>
  <c r="Z5" i="7"/>
  <c r="Z6" i="7"/>
  <c r="Z7" i="7"/>
  <c r="Z8" i="7"/>
</calcChain>
</file>

<file path=xl/sharedStrings.xml><?xml version="1.0" encoding="utf-8"?>
<sst xmlns="http://schemas.openxmlformats.org/spreadsheetml/2006/main" count="783" uniqueCount="350">
  <si>
    <t>Учителя физвзвосп.</t>
  </si>
  <si>
    <t>Центр модернизации</t>
  </si>
  <si>
    <t>Центр информатизации</t>
  </si>
  <si>
    <t>Название кафедры</t>
  </si>
  <si>
    <t>Кафедра 
гуманитарных
дисциплин</t>
  </si>
  <si>
    <t>Кафедра
 ППОСРиЗТ</t>
  </si>
  <si>
    <t>Итого</t>
  </si>
  <si>
    <t>Учителя-логопеды</t>
  </si>
  <si>
    <t>педагоги-психологи</t>
  </si>
  <si>
    <t>Руководители ОУ</t>
  </si>
  <si>
    <t>Учителя информатики</t>
  </si>
  <si>
    <t>Кафедра ЕМО</t>
  </si>
  <si>
    <t>Учителя биологии</t>
  </si>
  <si>
    <t>Учителя химии</t>
  </si>
  <si>
    <t>Учителя географии</t>
  </si>
  <si>
    <t>Учителя математики</t>
  </si>
  <si>
    <t>Учителя физики</t>
  </si>
  <si>
    <t>Все категогии (ГП)</t>
  </si>
  <si>
    <t>Учителя ЕНД</t>
  </si>
  <si>
    <t>итого:</t>
  </si>
  <si>
    <t>Итого:</t>
  </si>
  <si>
    <t>Кафедра
дошкольного и 
начального образоа.</t>
  </si>
  <si>
    <t>Руководители ДОУ</t>
  </si>
  <si>
    <t>Инструкторы по физв.</t>
  </si>
  <si>
    <t>Воспитатели ДОУ</t>
  </si>
  <si>
    <t>Учителя начальных
классов</t>
  </si>
  <si>
    <t>Центр непрерывного
образования</t>
  </si>
  <si>
    <t>Центр духовно-
нравственного воспитания</t>
  </si>
  <si>
    <t>ОТиТБ</t>
  </si>
  <si>
    <t>ИКТ</t>
  </si>
  <si>
    <t>Зав.библиотеками</t>
  </si>
  <si>
    <t>ФГОС</t>
  </si>
  <si>
    <t>Советский ресурсный
центр</t>
  </si>
  <si>
    <t>Учителя С(К)О</t>
  </si>
  <si>
    <t>Классн.воспит.</t>
  </si>
  <si>
    <t>Преп.-орг.ОБЖ</t>
  </si>
  <si>
    <t>Тренеры-препод.</t>
  </si>
  <si>
    <t>Воспит.инт.учр.</t>
  </si>
  <si>
    <t>Соцпедагоги</t>
  </si>
  <si>
    <t>Учителя русского яз.</t>
  </si>
  <si>
    <t>Учителя иностран яз.</t>
  </si>
  <si>
    <t>Учитея истории</t>
  </si>
  <si>
    <t>Учителя музыки</t>
  </si>
  <si>
    <t>Учителя технологии</t>
  </si>
  <si>
    <t>Музык. руководители</t>
  </si>
  <si>
    <t>Учителя изо., черчения</t>
  </si>
  <si>
    <t>Другие организации</t>
  </si>
  <si>
    <t xml:space="preserve"> </t>
  </si>
  <si>
    <t xml:space="preserve">                                                                                Отчет по курсам ПК за 2013 год</t>
  </si>
  <si>
    <t>педагоги доп.образов.</t>
  </si>
  <si>
    <t>другие категории</t>
  </si>
  <si>
    <t>Городской округ «Город Калининград»</t>
  </si>
  <si>
    <t>Багратионовский МР</t>
  </si>
  <si>
    <t>Балтийский МР</t>
  </si>
  <si>
    <t>Гурьевский  МР</t>
  </si>
  <si>
    <t>Гусевский  МР</t>
  </si>
  <si>
    <t>Зеленоградский  район</t>
  </si>
  <si>
    <t xml:space="preserve">
Гвардейский район</t>
  </si>
  <si>
    <t>Краснознаменский МР</t>
  </si>
  <si>
    <t>Нестеровский  район</t>
  </si>
  <si>
    <t>Неманский МР</t>
  </si>
  <si>
    <t>Озерский район</t>
  </si>
  <si>
    <t>Пионерский  ГО</t>
  </si>
  <si>
    <t>Полесский  МР</t>
  </si>
  <si>
    <t>Правдинский район</t>
  </si>
  <si>
    <t>Светловский район</t>
  </si>
  <si>
    <t>Светлогорский район</t>
  </si>
  <si>
    <t>Славский  МР</t>
  </si>
  <si>
    <t>Черняховский МР</t>
  </si>
  <si>
    <t>ИТОГО</t>
  </si>
  <si>
    <t>Ладушкинский ГО</t>
  </si>
  <si>
    <t>Мамоновский  ГО</t>
  </si>
  <si>
    <t>Советский ГО</t>
  </si>
  <si>
    <t>Янтарный  ГО</t>
  </si>
  <si>
    <t>бюджет</t>
  </si>
  <si>
    <t>внебюджет</t>
  </si>
  <si>
    <t>ФЦПРО</t>
  </si>
  <si>
    <t>Количество заявленных модулей</t>
  </si>
  <si>
    <t>Количество выбранных модулей</t>
  </si>
  <si>
    <t>Количество
групп за год по модулям</t>
  </si>
  <si>
    <t>Количество групп по предметам</t>
  </si>
  <si>
    <t>Количество обученных дистанционно</t>
  </si>
  <si>
    <t>Количество групп</t>
  </si>
  <si>
    <t>Количество
групп</t>
  </si>
  <si>
    <t>Кафедра гуманитарных дисциплин</t>
  </si>
  <si>
    <t>Кафедра педагогики и психологии</t>
  </si>
  <si>
    <t>1. Отчет по курсам ПК и ПП за 2013 год (количество слушателей бюджет)</t>
  </si>
  <si>
    <t>Центр информатизации образования</t>
  </si>
  <si>
    <t>Советский ресурсный центр</t>
  </si>
  <si>
    <t>6       3а+3н</t>
  </si>
  <si>
    <t>5    1а+4н</t>
  </si>
  <si>
    <t>5   3а+2н</t>
  </si>
  <si>
    <t>1 1а+0н</t>
  </si>
  <si>
    <t>4      2а+2н</t>
  </si>
  <si>
    <t>3     2а+1н</t>
  </si>
  <si>
    <t>4    1а+3н</t>
  </si>
  <si>
    <t>1      0а+1н</t>
  </si>
  <si>
    <t>8    1а+7н</t>
  </si>
  <si>
    <t>2        1а+1н</t>
  </si>
  <si>
    <t>3   3а+0н</t>
  </si>
  <si>
    <t>2       1а+1н</t>
  </si>
  <si>
    <t xml:space="preserve">1    0а+1н </t>
  </si>
  <si>
    <t>1   0а+1н</t>
  </si>
  <si>
    <t xml:space="preserve">2    2а+0н </t>
  </si>
  <si>
    <t xml:space="preserve">2   1а+1н </t>
  </si>
  <si>
    <t>6    4а+2н</t>
  </si>
  <si>
    <t>6   5а+1н</t>
  </si>
  <si>
    <t xml:space="preserve">1     1а+0н </t>
  </si>
  <si>
    <t>65   47а+18н</t>
  </si>
  <si>
    <t xml:space="preserve">128   79а+49н </t>
  </si>
  <si>
    <t>Года</t>
  </si>
  <si>
    <t>Центр непрерывного образования</t>
  </si>
  <si>
    <t>Центр духовно-нравственного воспитания</t>
  </si>
  <si>
    <t>ГПРО</t>
  </si>
  <si>
    <t>Профессиональная переподготовка</t>
  </si>
  <si>
    <t>2017 г.</t>
  </si>
  <si>
    <t>2016 г.</t>
  </si>
  <si>
    <t>Кол-во
групп</t>
  </si>
  <si>
    <t>Название программы</t>
  </si>
  <si>
    <t>№
п/п</t>
  </si>
  <si>
    <r>
      <t xml:space="preserve">
 </t>
    </r>
    <r>
      <rPr>
        <b/>
        <sz val="11"/>
        <color indexed="8"/>
        <rFont val="Calibri"/>
        <family val="2"/>
        <charset val="204"/>
      </rPr>
      <t>"Менеджмент в образовании"</t>
    </r>
  </si>
  <si>
    <r>
      <t xml:space="preserve"> 
   </t>
    </r>
    <r>
      <rPr>
        <b/>
        <sz val="11"/>
        <color indexed="8"/>
        <rFont val="Calibri"/>
        <family val="2"/>
        <charset val="204"/>
      </rPr>
      <t>"Образование и педагогика"</t>
    </r>
  </si>
  <si>
    <r>
      <t xml:space="preserve"> 
 </t>
    </r>
    <r>
      <rPr>
        <b/>
        <sz val="11"/>
        <color indexed="8"/>
        <rFont val="Calibri"/>
        <family val="2"/>
        <charset val="204"/>
      </rPr>
      <t>"Педагогика и методика дошкольного образования"</t>
    </r>
  </si>
  <si>
    <r>
      <t xml:space="preserve"> 
</t>
    </r>
    <r>
      <rPr>
        <b/>
        <sz val="11"/>
        <color indexed="8"/>
        <rFont val="Calibri"/>
        <family val="2"/>
        <charset val="204"/>
      </rPr>
      <t>"Коррекционная педагогика и психология"</t>
    </r>
  </si>
  <si>
    <r>
      <t xml:space="preserve"> 
</t>
    </r>
    <r>
      <rPr>
        <b/>
        <sz val="11"/>
        <color indexed="8"/>
        <rFont val="Calibri"/>
        <family val="2"/>
        <charset val="204"/>
      </rPr>
      <t>"Педагогические работники, оказывающие логопедическую помощь детям с нарушением речи"</t>
    </r>
  </si>
  <si>
    <r>
      <t xml:space="preserve"> 
</t>
    </r>
    <r>
      <rPr>
        <b/>
        <sz val="11"/>
        <color indexed="8"/>
        <rFont val="Calibri"/>
        <family val="2"/>
        <charset val="204"/>
      </rPr>
      <t>"Педагогика и методика начального общего образования"</t>
    </r>
  </si>
  <si>
    <r>
      <t xml:space="preserve"> 
</t>
    </r>
    <r>
      <rPr>
        <b/>
        <sz val="11"/>
        <color indexed="8"/>
        <rFont val="Calibri"/>
        <family val="2"/>
        <charset val="204"/>
      </rPr>
      <t>"Основы теологии и духовно-
нравственного образования"</t>
    </r>
  </si>
  <si>
    <t>Сравнительные показатели  выполнения государственного задания по повышению квалификации
 за 2016-2017 года по институту в целом</t>
  </si>
  <si>
    <t>Период
обучения</t>
  </si>
  <si>
    <t>Количество часов, прочитанных:</t>
  </si>
  <si>
    <t>д.н.</t>
  </si>
  <si>
    <t>без степени</t>
  </si>
  <si>
    <t>2 квартал</t>
  </si>
  <si>
    <t>4 квартал</t>
  </si>
  <si>
    <t>ИТОГО:</t>
  </si>
  <si>
    <t>%</t>
  </si>
  <si>
    <t>Всего часов</t>
  </si>
  <si>
    <t>Приглашенные специалисты</t>
  </si>
  <si>
    <t>Методисты
КОИРО</t>
  </si>
  <si>
    <t>к.п.н</t>
  </si>
  <si>
    <t>1 квартал</t>
  </si>
  <si>
    <t>3 квартал</t>
  </si>
  <si>
    <t>Сведения 
о количестве часов, прочитанных на курсах ПК в 2017 году
( в сравнении с 2016 г.)</t>
  </si>
  <si>
    <t>ФИО ППС</t>
  </si>
  <si>
    <t xml:space="preserve">Аудиторная нагрузка
(план на 2017 г.)
</t>
  </si>
  <si>
    <t xml:space="preserve">Выполнение
</t>
  </si>
  <si>
    <t>Часы по 
внебюджету</t>
  </si>
  <si>
    <t>Вейдт В.П. (старший преподаватель)</t>
  </si>
  <si>
    <r>
      <t>Голубева Е.Ю. (зав. кафедрой)</t>
    </r>
    <r>
      <rPr>
        <sz val="11"/>
        <rFont val="Calibri"/>
        <family val="2"/>
        <charset val="204"/>
      </rPr>
      <t xml:space="preserve"> </t>
    </r>
  </si>
  <si>
    <t xml:space="preserve">Стешенко М.А. (зав. кафедрой) </t>
  </si>
  <si>
    <r>
      <t>Ильина М.В. (доцент) 0,5 ст.</t>
    </r>
    <r>
      <rPr>
        <sz val="11"/>
        <rFont val="Calibri"/>
        <family val="2"/>
        <charset val="204"/>
      </rPr>
      <t xml:space="preserve"> </t>
    </r>
  </si>
  <si>
    <r>
      <t>Стаселович Г.А. (старший преподаватель)</t>
    </r>
    <r>
      <rPr>
        <sz val="11"/>
        <rFont val="Calibri"/>
        <family val="2"/>
        <charset val="204"/>
      </rPr>
      <t xml:space="preserve"> </t>
    </r>
  </si>
  <si>
    <t>Сведения 
о выполнении аудиторной нагрузки
  ППС за 2017 год</t>
  </si>
  <si>
    <t xml:space="preserve">   Сравнительные показатели  
выполнения государственного задания по повышению квалификации 
за 2016-2017 года   по подразделениям</t>
  </si>
  <si>
    <t>Кол-во
обученных по предметам</t>
  </si>
  <si>
    <t>Кол-во обучающихся по доп. часам</t>
  </si>
  <si>
    <t>№</t>
  </si>
  <si>
    <t>п/п</t>
  </si>
  <si>
    <t>2015 г.</t>
  </si>
  <si>
    <t>1.</t>
  </si>
  <si>
    <t>Руководители</t>
  </si>
  <si>
    <t>2.</t>
  </si>
  <si>
    <t>Учителя русского языка, литературы</t>
  </si>
  <si>
    <t>3.</t>
  </si>
  <si>
    <t>Учителя иностранного  языка</t>
  </si>
  <si>
    <t>4.</t>
  </si>
  <si>
    <t>Учителя истории, обществознания</t>
  </si>
  <si>
    <t>5.</t>
  </si>
  <si>
    <t>Учителя музыки, музыкальные руководители</t>
  </si>
  <si>
    <t>6.</t>
  </si>
  <si>
    <t>Учителя изобразительного искусства,  черчения</t>
  </si>
  <si>
    <t>7.</t>
  </si>
  <si>
    <t>8.</t>
  </si>
  <si>
    <t>Учителя-логопеды, учителя-дефектологи</t>
  </si>
  <si>
    <t>9.</t>
  </si>
  <si>
    <t>Учителя С(К)ОО</t>
  </si>
  <si>
    <t>10.</t>
  </si>
  <si>
    <t>Классные воспитатели</t>
  </si>
  <si>
    <t>11.</t>
  </si>
  <si>
    <t>Педагоги-психологи</t>
  </si>
  <si>
    <t>12.</t>
  </si>
  <si>
    <t>Преподаватели ОБЖ</t>
  </si>
  <si>
    <t>13.</t>
  </si>
  <si>
    <t>14.</t>
  </si>
  <si>
    <t>Тренеры-преподаватели</t>
  </si>
  <si>
    <t>15.</t>
  </si>
  <si>
    <t>16.</t>
  </si>
  <si>
    <t>Социальные педагоги</t>
  </si>
  <si>
    <t>17.</t>
  </si>
  <si>
    <t>Воспитатели ДОО</t>
  </si>
  <si>
    <t>18.</t>
  </si>
  <si>
    <t>19.</t>
  </si>
  <si>
    <t>20.</t>
  </si>
  <si>
    <t>21.</t>
  </si>
  <si>
    <t>22.</t>
  </si>
  <si>
    <t>23.</t>
  </si>
  <si>
    <t>25.</t>
  </si>
  <si>
    <t>Заведующие библиотеками</t>
  </si>
  <si>
    <t>26.</t>
  </si>
  <si>
    <t>Педагоги дополнительного образования</t>
  </si>
  <si>
    <t>27.</t>
  </si>
  <si>
    <t xml:space="preserve">Мастера производственного обучения </t>
  </si>
  <si>
    <t>28.</t>
  </si>
  <si>
    <t>30.</t>
  </si>
  <si>
    <t>Иные категории</t>
  </si>
  <si>
    <t>Категория
работников</t>
  </si>
  <si>
    <t xml:space="preserve">Выполнение планового повышения квалификации
по категориям педагогических и руководящих работников Калининградской области за 2015-2017 гг.
</t>
  </si>
  <si>
    <t>Учителя начальных классов</t>
  </si>
  <si>
    <t>Учителя физического воспитания, ИФК</t>
  </si>
  <si>
    <t>Воспитатели интернатных учреждений</t>
  </si>
  <si>
    <t>Преподаватели специальных дисциплин</t>
  </si>
  <si>
    <t xml:space="preserve">                                 Кафедра естественно-математического образования</t>
  </si>
  <si>
    <t>Кол-во
обученных</t>
  </si>
  <si>
    <t>Количество 
обученных</t>
  </si>
  <si>
    <t>Количествов
обученных</t>
  </si>
  <si>
    <t xml:space="preserve">                                                                                Отчет по курсам ПК за 2014 год</t>
  </si>
  <si>
    <t xml:space="preserve"> Отчет по плановым курсам повышения квалификации  за 2017 г. разрезе МОУО (количество слушателей по категориям)</t>
  </si>
  <si>
    <t>Районы КО</t>
  </si>
  <si>
    <t>Гвардейский район</t>
  </si>
  <si>
    <t>Подвед.
МОКО</t>
  </si>
  <si>
    <t>ГО «Город Калининград»</t>
  </si>
  <si>
    <t>Учителя-логопеды,дефектол.</t>
  </si>
  <si>
    <t>Преп.-организаторы ОБЖ</t>
  </si>
  <si>
    <t>Учителя физвоспитания</t>
  </si>
  <si>
    <t>Воспит.инт.учреждений</t>
  </si>
  <si>
    <t>Учителя  русского языка и литературы</t>
  </si>
  <si>
    <t>Учителя немецкого  языка</t>
  </si>
  <si>
    <t>Уителя английского языка</t>
  </si>
  <si>
    <t>Учителя истории,
 обществознания</t>
  </si>
  <si>
    <t>Музыкальные руководители
 ДО</t>
  </si>
  <si>
    <t>Учителя изо</t>
  </si>
  <si>
    <t>Учителя черчения</t>
  </si>
  <si>
    <t>Кафедра естественно-математических дисциплин</t>
  </si>
  <si>
    <t>Учителя астрономии</t>
  </si>
  <si>
    <t xml:space="preserve">
Руководители ОО 
</t>
  </si>
  <si>
    <t>Руководители ДОО</t>
  </si>
  <si>
    <t>Руководители СПО</t>
  </si>
  <si>
    <t>Мастера п\о</t>
  </si>
  <si>
    <t>Преподаватели</t>
  </si>
  <si>
    <t>Информационно-библиотечный центр</t>
  </si>
  <si>
    <t>Библиотекари</t>
  </si>
  <si>
    <t>Педагоги дополнительного
образования</t>
  </si>
  <si>
    <t>Учебно-методический центр управления образования</t>
  </si>
  <si>
    <t xml:space="preserve">Обучение экспертов   за 2017 г. разрезе МОУО </t>
  </si>
  <si>
    <t>Итоговая аттестация:
Эксперты ЕГЭ по русскому языку</t>
  </si>
  <si>
    <t>Эксперты ОГЭ</t>
  </si>
  <si>
    <t>Итоговая аттестация:
Эксперты ЕГЭ по литературе</t>
  </si>
  <si>
    <t>Эксперты ОГЭ по литературе</t>
  </si>
  <si>
    <t>Итоговая аттестация:
Эксперты ЕГЭ по истории</t>
  </si>
  <si>
    <t>Эксперты ОГЭ по истории</t>
  </si>
  <si>
    <t>Итоговая аттестация:
Эксперты ЕГЭ по обществознанию</t>
  </si>
  <si>
    <t>Эксперты ОГЭ по обществознанию</t>
  </si>
  <si>
    <t>Итоговая аттестация:
Эксперты ЕГЭ (англ.язык)</t>
  </si>
  <si>
    <t>Эксперты ОГЭ (англ. язык)</t>
  </si>
  <si>
    <t>Итоговая аттестация:
Эксперты ЕГЭ (немецк.яз.)</t>
  </si>
  <si>
    <t>Эксперты ОГЭ (немецк.яз)</t>
  </si>
  <si>
    <t>Итоговая аттестация:
Эксперты ЕГЭ (физика)</t>
  </si>
  <si>
    <t>Эксперты ОГЭ (физика)</t>
  </si>
  <si>
    <t>Итоговая аттестация:
Эксперты ЕГЭ (математика)</t>
  </si>
  <si>
    <t>Эксперты ОГЭ (математика)</t>
  </si>
  <si>
    <t>Итоговая аттестация
эксперты ЕГЭ (биология)</t>
  </si>
  <si>
    <t>эксперты ОГЭ   (биология)</t>
  </si>
  <si>
    <t>Итоговая аттестация
эксперты ЕГЭ (химия)</t>
  </si>
  <si>
    <t>эксперты ОГЭ   (химия)</t>
  </si>
  <si>
    <t>Итоговая аттестация
эксперты ЕГЭ (география)</t>
  </si>
  <si>
    <t>Эксперты ОГЭ (география)</t>
  </si>
  <si>
    <t>Итоговая аттестация
эксперты ЕГЭ информатика</t>
  </si>
  <si>
    <t>Эксперты ОГЭ информатика</t>
  </si>
  <si>
    <t>Отчет по курсам ПК  за   2017 год  (количество слушателей по ФГОС, по ФГОС С ОВЗ на внебюджетной основе по МОУО)</t>
  </si>
  <si>
    <t>Воспитатели ДОО (ФГОС)</t>
  </si>
  <si>
    <t>Руководители ДО (ФГОС)</t>
  </si>
  <si>
    <t>Педагогические работники (совместно с МПГУ)
(ФГОС)</t>
  </si>
  <si>
    <t>ИТОГО (обучено по ФГОС с ОВЗ в ОО):</t>
  </si>
  <si>
    <t>ИТОГО(обучено по ФГОС с ОВЗ в ДОО, ОО):</t>
  </si>
  <si>
    <t xml:space="preserve"> Отчет по плановым курсам повышения квалификации  за 2016 год в разрезе МОУО (количество слушателей по категориям)</t>
  </si>
  <si>
    <t xml:space="preserve">Учителя русского языка и 
 литературы </t>
  </si>
  <si>
    <t xml:space="preserve">Учителя английского языка
</t>
  </si>
  <si>
    <t xml:space="preserve">Учителя немецкого языкка
</t>
  </si>
  <si>
    <t>Учителя литовского языка</t>
  </si>
  <si>
    <t xml:space="preserve">Учителя истории,
 обществознания </t>
  </si>
  <si>
    <t>Музыкальные 
руководители ДОО</t>
  </si>
  <si>
    <t xml:space="preserve">Учителя технологии </t>
  </si>
  <si>
    <t>Кафедра управления</t>
  </si>
  <si>
    <t xml:space="preserve">Обучение экспертов в 2016 году в разрезе МОУО </t>
  </si>
  <si>
    <t>Отчет по курсам ПК  за 2016 год (количество слушателей по ФГОС, по ФГОС С ОВЗ на внебюджетной основе по МОУО)</t>
  </si>
  <si>
    <t>Педагогические работники
(ФГОС)</t>
  </si>
  <si>
    <t>ИТОГО (обучено по ФГОС ОО):</t>
  </si>
  <si>
    <t>Педагогические работники
(ФГОС с ОВЗ ДО)</t>
  </si>
  <si>
    <t>Педагогические работники
(ФГОС с ОВЗ ОО)</t>
  </si>
  <si>
    <t>ИТОГО (обучено по ФГОС с ОВЗ):</t>
  </si>
  <si>
    <t xml:space="preserve">
Итоговый отчет 
о повышении квалификации и профессиональной переподготовки
 за  2017 год</t>
  </si>
  <si>
    <t>Категории 
педагогических и руководящих работников по кафедрам и подразделениям</t>
  </si>
  <si>
    <t>Плановое повышение квалификации 
(госзадание бюджет )</t>
  </si>
  <si>
    <t>Обучение
 по целевым программам</t>
  </si>
  <si>
    <t>Обучение 
на внебюджетной основе</t>
  </si>
  <si>
    <t>Кол-во слушателей обученных по доп. часам</t>
  </si>
  <si>
    <t>ГПРО (бюджет)</t>
  </si>
  <si>
    <t>ФЦПРО (бюджет)</t>
  </si>
  <si>
    <t>Кол-во
обучающихся по предметам</t>
  </si>
  <si>
    <t>Количество 
обучающихся</t>
  </si>
  <si>
    <t>Количествов
обучающихся</t>
  </si>
  <si>
    <t>Эксперты ГИА (ОГЭ, ЕГЭ)</t>
  </si>
  <si>
    <t>Эксперты ОГЭ (устная часть)</t>
  </si>
  <si>
    <t>Учителя английского языка</t>
  </si>
  <si>
    <t>Учителя музыки ОО</t>
  </si>
  <si>
    <t>Музыкальные руководители ДОО</t>
  </si>
  <si>
    <t>Другие мероприятия</t>
  </si>
  <si>
    <t>Учителя-логопеды, дефектопоги</t>
  </si>
  <si>
    <t>Воспитатели инт.учреждений</t>
  </si>
  <si>
    <t>Инструкторы по физвоспитанию</t>
  </si>
  <si>
    <t>ФГОС с ОВЗ (ДО)</t>
  </si>
  <si>
    <t>ФГОС с ОВЗ (ОО)</t>
  </si>
  <si>
    <t>Специалисты, привлекаемые к организации и прведению ГИА</t>
  </si>
  <si>
    <t>Другие категории, мероприятия:     курсы ПК по финансовой грамотности для взрослого населения (педагоги ОО)</t>
  </si>
  <si>
    <t>Курсы по профилактике терроризма и экстремизма</t>
  </si>
  <si>
    <t>курсы ПК на Летней школе педагогов</t>
  </si>
  <si>
    <t>Руководители, специалисты служб сопровождения</t>
  </si>
  <si>
    <t xml:space="preserve">Обучающий семинары </t>
  </si>
  <si>
    <t>Курсы по медиации</t>
  </si>
  <si>
    <t>Кафедра естественно-математического образования</t>
  </si>
  <si>
    <t>Учителя ЕМД</t>
  </si>
  <si>
    <t>Эксперты ГИА</t>
  </si>
  <si>
    <t xml:space="preserve">Эксперты ГИА </t>
  </si>
  <si>
    <t>Эксперты ГИА (ОГЭ)</t>
  </si>
  <si>
    <t>Другие мероприятия
Лаборанты на ОГЭ по физике</t>
  </si>
  <si>
    <t>Учебно-методический центр управления образованием</t>
  </si>
  <si>
    <t>Руководители ОО</t>
  </si>
  <si>
    <t>Слушатели из других регионов РФ
(стажировка)</t>
  </si>
  <si>
    <t>Руководящие работники п.5.1</t>
  </si>
  <si>
    <t>Обучение по ФГОС</t>
  </si>
  <si>
    <t>Обучение по ФГОС ДО</t>
  </si>
  <si>
    <t>Педагогические работники СПО</t>
  </si>
  <si>
    <t>Охрана труда иТБ</t>
  </si>
  <si>
    <t>ИКТ все категории</t>
  </si>
  <si>
    <t>Другие организации (мероприятия)</t>
  </si>
  <si>
    <t>Педагоги допобразования</t>
  </si>
  <si>
    <t>2. Методический семинар  «Безопасная Россия»</t>
  </si>
  <si>
    <r>
      <t>Иные категории, мероприятия:                                                                1. О</t>
    </r>
    <r>
      <rPr>
        <i/>
        <sz val="12"/>
        <rFont val="Calibri"/>
        <family val="2"/>
        <charset val="204"/>
      </rPr>
      <t xml:space="preserve">бучающий семинар "Организация летнего отдыха, оздоровления и занятости детей в 2017 году" </t>
    </r>
  </si>
  <si>
    <t>Педагогические работники</t>
  </si>
  <si>
    <t>ЦП "Безопасность"</t>
  </si>
  <si>
    <t>Профессиональная переподготовка:</t>
  </si>
  <si>
    <r>
      <t xml:space="preserve">Руководители ОО 
 </t>
    </r>
    <r>
      <rPr>
        <b/>
        <sz val="11"/>
        <color indexed="8"/>
        <rFont val="Calibri"/>
        <family val="2"/>
        <charset val="204"/>
      </rPr>
      <t>"Менеджмент в образовании"</t>
    </r>
  </si>
  <si>
    <r>
      <t xml:space="preserve">Педагогические работники ОО
   </t>
    </r>
    <r>
      <rPr>
        <b/>
        <sz val="11"/>
        <color indexed="8"/>
        <rFont val="Calibri"/>
        <family val="2"/>
        <charset val="204"/>
      </rPr>
      <t>"Образование и педагогика"</t>
    </r>
  </si>
  <si>
    <r>
      <t xml:space="preserve">Воспитатели ДОО
 </t>
    </r>
    <r>
      <rPr>
        <b/>
        <sz val="11"/>
        <color indexed="8"/>
        <rFont val="Calibri"/>
        <family val="2"/>
        <charset val="204"/>
      </rPr>
      <t>"Педагогика и методика дошкольного образования"</t>
    </r>
  </si>
  <si>
    <r>
      <t xml:space="preserve">Педагогические работники
 С(К)ОО (учителя-дефектологи)
</t>
    </r>
    <r>
      <rPr>
        <b/>
        <sz val="11"/>
        <color indexed="8"/>
        <rFont val="Calibri"/>
        <family val="2"/>
        <charset val="204"/>
      </rPr>
      <t>"Коррекционная педагогика и психология"</t>
    </r>
  </si>
  <si>
    <r>
      <t xml:space="preserve">Педагогические работники
 С(К)ОО (учителя-логопеды)
</t>
    </r>
    <r>
      <rPr>
        <b/>
        <sz val="11"/>
        <color indexed="8"/>
        <rFont val="Calibri"/>
        <family val="2"/>
        <charset val="204"/>
      </rPr>
      <t>"Педагогические работники, оказывающие логопедическую помощь детям с нарушением речи"</t>
    </r>
  </si>
  <si>
    <r>
      <t xml:space="preserve">Учителя начальных классов
</t>
    </r>
    <r>
      <rPr>
        <b/>
        <sz val="11"/>
        <color indexed="8"/>
        <rFont val="Calibri"/>
        <family val="2"/>
        <charset val="204"/>
      </rPr>
      <t>"Педагогика и методика начального образования"</t>
    </r>
  </si>
  <si>
    <r>
      <t xml:space="preserve">Педагогические работники ОО 
</t>
    </r>
    <r>
      <rPr>
        <b/>
        <sz val="11"/>
        <color indexed="8"/>
        <rFont val="Calibri"/>
        <family val="2"/>
        <charset val="204"/>
      </rPr>
      <t>"Основы теологии и духовно-
нравственного образования"</t>
    </r>
  </si>
  <si>
    <t xml:space="preserve">                                        Учебно-методический центр управления образованием</t>
  </si>
  <si>
    <r>
      <rPr>
        <b/>
        <sz val="11"/>
        <color theme="1"/>
        <rFont val="Calibri"/>
        <family val="2"/>
        <charset val="204"/>
        <scheme val="minor"/>
      </rPr>
      <t xml:space="preserve">Итого обучено в 2017 году </t>
    </r>
    <r>
      <rPr>
        <sz val="11"/>
        <color theme="1"/>
        <rFont val="Calibri"/>
        <family val="2"/>
        <charset val="204"/>
        <scheme val="minor"/>
      </rPr>
      <t xml:space="preserve">  10364 человек, в том числе:   
  1. Плановое повышение квалификации
- по дополнительным повышения квалификации программам (модульное ПК)  -2689 чел.
     2.  Повышение квалификации на внебюджетной основе: всего -2648 чел. из них ;
- по дополнительным программам профессиональной переподготовки  - 11 групп -253 чел.; 
- по дополнительным программам повышения квалификации - 2208 чел. из них:
- по ФГОС ОО - 25 чел.;
- по ФГОС с ОВЗ ОО, ДО -469
    3. Повышение квалификации  по ГПРО  -  (в том числе эксперты ГИА, ЕГЭ)- 3920 ;
    4. Повышение квалификации  по ФЦПРО -  1360 (по программе "Формирование и оценка метапредметных компетенций в основной школе в соответствии с ФГОС"
    5. Повышение квалификации в дистанционной форме - 65;
По дополнительным часам (сверх установленных 72 часов) выбрали дополнительные модули  14 человек.
Всего в 2017 году реализовано 89 образовательных программ, из них 7  - дополнительные профессиональные программы   профессиональной переподготовки, 6 - общеобразовательные общеразвивающие программы и 68 - дополнительные профессиональные программы повышения квалификации.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</si>
</sst>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0"/>
      <color rgb="FF000000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Arial"/>
      <family val="2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16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2"/>
      <name val="Calibri"/>
      <family val="2"/>
      <charset val="204"/>
    </font>
    <font>
      <sz val="12"/>
      <name val="Corbe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44" fontId="44" fillId="0" borderId="0" applyFont="0" applyFill="0" applyBorder="0" applyAlignment="0" applyProtection="0"/>
  </cellStyleXfs>
  <cellXfs count="498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6" fillId="0" borderId="1" xfId="0" applyFont="1" applyBorder="1"/>
    <xf numFmtId="0" fontId="2" fillId="0" borderId="0" xfId="0" applyFont="1"/>
    <xf numFmtId="0" fontId="8" fillId="0" borderId="0" xfId="0" applyFont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/>
    <xf numFmtId="0" fontId="0" fillId="0" borderId="3" xfId="0" applyBorder="1"/>
    <xf numFmtId="0" fontId="3" fillId="0" borderId="0" xfId="0" applyFont="1" applyFill="1" applyBorder="1"/>
    <xf numFmtId="0" fontId="9" fillId="0" borderId="1" xfId="0" applyFont="1" applyBorder="1"/>
    <xf numFmtId="0" fontId="10" fillId="0" borderId="1" xfId="0" applyFont="1" applyBorder="1"/>
    <xf numFmtId="0" fontId="1" fillId="0" borderId="0" xfId="0" applyFont="1"/>
    <xf numFmtId="0" fontId="9" fillId="0" borderId="1" xfId="0" applyFont="1" applyFill="1" applyBorder="1"/>
    <xf numFmtId="0" fontId="0" fillId="0" borderId="4" xfId="0" applyBorder="1"/>
    <xf numFmtId="0" fontId="2" fillId="0" borderId="3" xfId="0" applyFont="1" applyBorder="1"/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3" xfId="0" applyFont="1" applyBorder="1"/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3" xfId="0" applyFont="1" applyBorder="1"/>
    <xf numFmtId="0" fontId="0" fillId="0" borderId="7" xfId="0" applyFill="1" applyBorder="1"/>
    <xf numFmtId="0" fontId="11" fillId="0" borderId="6" xfId="0" applyFont="1" applyBorder="1" applyAlignment="1">
      <alignment vertical="top" wrapText="1"/>
    </xf>
    <xf numFmtId="0" fontId="1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4" xfId="0" applyBorder="1" applyAlignment="1"/>
    <xf numFmtId="0" fontId="0" fillId="0" borderId="8" xfId="0" applyBorder="1"/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2" fillId="0" borderId="0" xfId="0" applyFont="1" applyBorder="1" applyAlignment="1"/>
    <xf numFmtId="0" fontId="8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3" fillId="0" borderId="0" xfId="0" applyFont="1" applyAlignment="1"/>
    <xf numFmtId="0" fontId="12" fillId="0" borderId="1" xfId="0" applyFont="1" applyBorder="1"/>
    <xf numFmtId="0" fontId="5" fillId="0" borderId="1" xfId="0" applyFont="1" applyBorder="1" applyAlignment="1">
      <alignment wrapText="1"/>
    </xf>
    <xf numFmtId="0" fontId="0" fillId="0" borderId="9" xfId="0" applyFont="1" applyBorder="1"/>
    <xf numFmtId="0" fontId="5" fillId="0" borderId="1" xfId="0" applyFont="1" applyBorder="1"/>
    <xf numFmtId="0" fontId="0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" xfId="0" applyFont="1" applyFill="1" applyBorder="1"/>
    <xf numFmtId="0" fontId="12" fillId="0" borderId="6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12" fillId="0" borderId="1" xfId="0" applyFont="1" applyBorder="1" applyAlignment="1">
      <alignment wrapText="1"/>
    </xf>
    <xf numFmtId="0" fontId="5" fillId="0" borderId="4" xfId="0" applyFont="1" applyFill="1" applyBorder="1"/>
    <xf numFmtId="0" fontId="11" fillId="0" borderId="4" xfId="0" applyFont="1" applyBorder="1" applyAlignment="1">
      <alignment vertical="top" wrapText="1"/>
    </xf>
    <xf numFmtId="0" fontId="12" fillId="0" borderId="3" xfId="0" applyFont="1" applyBorder="1"/>
    <xf numFmtId="0" fontId="12" fillId="0" borderId="0" xfId="0" applyFont="1"/>
    <xf numFmtId="0" fontId="12" fillId="2" borderId="1" xfId="0" applyFont="1" applyFill="1" applyBorder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1" applyAlignment="1" applyProtection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2" fillId="0" borderId="1" xfId="0" applyFont="1" applyBorder="1" applyAlignment="1">
      <alignment horizontal="center"/>
    </xf>
    <xf numFmtId="0" fontId="12" fillId="0" borderId="11" xfId="0" applyFont="1" applyFill="1" applyBorder="1"/>
    <xf numFmtId="0" fontId="2" fillId="0" borderId="1" xfId="0" applyFont="1" applyBorder="1" applyAlignment="1">
      <alignment horizontal="right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9" fillId="0" borderId="1" xfId="0" applyFont="1" applyBorder="1"/>
    <xf numFmtId="0" fontId="12" fillId="0" borderId="3" xfId="0" applyFont="1" applyFill="1" applyBorder="1"/>
    <xf numFmtId="0" fontId="3" fillId="0" borderId="1" xfId="0" applyFont="1" applyBorder="1"/>
    <xf numFmtId="0" fontId="11" fillId="0" borderId="1" xfId="0" applyFont="1" applyBorder="1"/>
    <xf numFmtId="0" fontId="2" fillId="0" borderId="1" xfId="0" applyFont="1" applyFill="1" applyBorder="1"/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0" fontId="2" fillId="0" borderId="1" xfId="0" applyFont="1" applyBorder="1" applyAlignment="1">
      <alignment vertical="top"/>
    </xf>
    <xf numFmtId="0" fontId="13" fillId="0" borderId="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13" fillId="0" borderId="1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12" fillId="0" borderId="7" xfId="0" applyFont="1" applyFill="1" applyBorder="1"/>
    <xf numFmtId="0" fontId="20" fillId="0" borderId="1" xfId="0" applyFont="1" applyBorder="1"/>
    <xf numFmtId="0" fontId="20" fillId="0" borderId="1" xfId="0" applyFont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20" fillId="0" borderId="1" xfId="0" applyFont="1" applyBorder="1" applyAlignment="1">
      <alignment horizontal="right" wrapText="1"/>
    </xf>
    <xf numFmtId="0" fontId="0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21" fillId="0" borderId="1" xfId="0" applyFont="1" applyBorder="1"/>
    <xf numFmtId="0" fontId="22" fillId="0" borderId="1" xfId="0" applyFont="1" applyBorder="1"/>
    <xf numFmtId="0" fontId="20" fillId="0" borderId="6" xfId="0" applyFont="1" applyBorder="1"/>
    <xf numFmtId="0" fontId="20" fillId="0" borderId="2" xfId="0" applyFont="1" applyFill="1" applyBorder="1"/>
    <xf numFmtId="0" fontId="0" fillId="0" borderId="6" xfId="0" applyFont="1" applyBorder="1" applyAlignment="1">
      <alignment vertical="top"/>
    </xf>
    <xf numFmtId="0" fontId="23" fillId="0" borderId="6" xfId="0" applyFont="1" applyBorder="1"/>
    <xf numFmtId="0" fontId="0" fillId="0" borderId="1" xfId="0" applyBorder="1" applyAlignment="1"/>
    <xf numFmtId="0" fontId="3" fillId="0" borderId="1" xfId="0" applyFont="1" applyBorder="1" applyAlignment="1">
      <alignment wrapText="1"/>
    </xf>
    <xf numFmtId="0" fontId="0" fillId="3" borderId="1" xfId="0" applyFill="1" applyBorder="1"/>
    <xf numFmtId="0" fontId="0" fillId="3" borderId="6" xfId="0" applyFill="1" applyBorder="1"/>
    <xf numFmtId="0" fontId="2" fillId="3" borderId="1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3" borderId="6" xfId="0" applyFont="1" applyFill="1" applyBorder="1"/>
    <xf numFmtId="0" fontId="27" fillId="0" borderId="1" xfId="0" applyFont="1" applyBorder="1"/>
    <xf numFmtId="0" fontId="3" fillId="3" borderId="1" xfId="0" applyFont="1" applyFill="1" applyBorder="1"/>
    <xf numFmtId="0" fontId="27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7" fillId="4" borderId="1" xfId="0" applyFont="1" applyFill="1" applyBorder="1"/>
    <xf numFmtId="0" fontId="27" fillId="4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30" fillId="4" borderId="1" xfId="0" applyFont="1" applyFill="1" applyBorder="1"/>
    <xf numFmtId="0" fontId="28" fillId="0" borderId="1" xfId="0" applyFont="1" applyBorder="1"/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10" fontId="28" fillId="0" borderId="1" xfId="0" applyNumberFormat="1" applyFont="1" applyBorder="1"/>
    <xf numFmtId="10" fontId="29" fillId="0" borderId="1" xfId="0" applyNumberFormat="1" applyFont="1" applyBorder="1"/>
    <xf numFmtId="0" fontId="27" fillId="0" borderId="3" xfId="0" applyFont="1" applyBorder="1"/>
    <xf numFmtId="0" fontId="3" fillId="0" borderId="1" xfId="0" applyFont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 wrapText="1"/>
    </xf>
    <xf numFmtId="0" fontId="37" fillId="3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33" fillId="3" borderId="1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/>
    </xf>
    <xf numFmtId="0" fontId="36" fillId="3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wrapText="1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top"/>
    </xf>
    <xf numFmtId="0" fontId="26" fillId="0" borderId="6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38" fillId="0" borderId="1" xfId="0" applyFont="1" applyBorder="1"/>
    <xf numFmtId="0" fontId="11" fillId="0" borderId="3" xfId="0" applyFont="1" applyBorder="1" applyAlignment="1">
      <alignment horizontal="center"/>
    </xf>
    <xf numFmtId="0" fontId="39" fillId="3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8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vertical="center"/>
    </xf>
    <xf numFmtId="0" fontId="20" fillId="0" borderId="4" xfId="0" applyFont="1" applyFill="1" applyBorder="1"/>
    <xf numFmtId="0" fontId="23" fillId="0" borderId="1" xfId="0" applyFont="1" applyFill="1" applyBorder="1" applyAlignment="1">
      <alignment horizontal="right" vertical="top" wrapText="1"/>
    </xf>
    <xf numFmtId="0" fontId="23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0" fillId="0" borderId="1" xfId="0" applyFont="1" applyFill="1" applyBorder="1"/>
    <xf numFmtId="0" fontId="20" fillId="3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0" fillId="0" borderId="1" xfId="0" applyBorder="1" applyAlignment="1">
      <alignment vertical="top"/>
    </xf>
    <xf numFmtId="0" fontId="2" fillId="3" borderId="1" xfId="0" applyFont="1" applyFill="1" applyBorder="1" applyAlignment="1">
      <alignment horizontal="right"/>
    </xf>
    <xf numFmtId="0" fontId="0" fillId="3" borderId="3" xfId="0" applyFill="1" applyBorder="1"/>
    <xf numFmtId="0" fontId="2" fillId="3" borderId="3" xfId="0" applyFont="1" applyFill="1" applyBorder="1"/>
    <xf numFmtId="0" fontId="2" fillId="5" borderId="1" xfId="0" applyFont="1" applyFill="1" applyBorder="1" applyAlignment="1">
      <alignment horizontal="right"/>
    </xf>
    <xf numFmtId="0" fontId="0" fillId="3" borderId="8" xfId="0" applyFill="1" applyBorder="1"/>
    <xf numFmtId="0" fontId="0" fillId="3" borderId="1" xfId="0" applyFill="1" applyBorder="1" applyAlignment="1">
      <alignment vertical="top"/>
    </xf>
    <xf numFmtId="0" fontId="0" fillId="0" borderId="1" xfId="0" applyBorder="1" applyAlignment="1">
      <alignment horizontal="right"/>
    </xf>
    <xf numFmtId="0" fontId="26" fillId="0" borderId="1" xfId="0" applyFont="1" applyBorder="1" applyAlignment="1">
      <alignment horizontal="right" wrapText="1"/>
    </xf>
    <xf numFmtId="0" fontId="26" fillId="3" borderId="1" xfId="0" applyFont="1" applyFill="1" applyBorder="1" applyAlignment="1">
      <alignment horizontal="right" vertical="top" wrapText="1"/>
    </xf>
    <xf numFmtId="0" fontId="26" fillId="3" borderId="1" xfId="0" applyFont="1" applyFill="1" applyBorder="1" applyAlignment="1">
      <alignment horizontal="right" wrapText="1"/>
    </xf>
    <xf numFmtId="0" fontId="20" fillId="0" borderId="1" xfId="0" applyFont="1" applyBorder="1" applyAlignment="1">
      <alignment vertical="top" wrapText="1"/>
    </xf>
    <xf numFmtId="0" fontId="0" fillId="3" borderId="1" xfId="0" applyFill="1" applyBorder="1" applyAlignment="1"/>
    <xf numFmtId="0" fontId="4" fillId="0" borderId="1" xfId="0" applyFont="1" applyBorder="1" applyAlignment="1"/>
    <xf numFmtId="0" fontId="40" fillId="3" borderId="1" xfId="0" applyFont="1" applyFill="1" applyBorder="1"/>
    <xf numFmtId="0" fontId="40" fillId="0" borderId="1" xfId="0" applyFont="1" applyBorder="1"/>
    <xf numFmtId="0" fontId="40" fillId="3" borderId="6" xfId="0" applyFont="1" applyFill="1" applyBorder="1"/>
    <xf numFmtId="0" fontId="41" fillId="3" borderId="1" xfId="0" applyFont="1" applyFill="1" applyBorder="1" applyAlignment="1"/>
    <xf numFmtId="0" fontId="40" fillId="3" borderId="1" xfId="0" applyFont="1" applyFill="1" applyBorder="1" applyAlignment="1"/>
    <xf numFmtId="0" fontId="40" fillId="3" borderId="4" xfId="0" applyFont="1" applyFill="1" applyBorder="1"/>
    <xf numFmtId="0" fontId="18" fillId="3" borderId="5" xfId="0" applyFont="1" applyFill="1" applyBorder="1" applyAlignment="1">
      <alignment wrapText="1"/>
    </xf>
    <xf numFmtId="0" fontId="18" fillId="3" borderId="4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2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20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20" fillId="0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right" vertical="top"/>
    </xf>
    <xf numFmtId="0" fontId="20" fillId="0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40" fillId="3" borderId="9" xfId="0" applyFont="1" applyFill="1" applyBorder="1" applyAlignment="1">
      <alignment vertical="top" wrapText="1"/>
    </xf>
    <xf numFmtId="0" fontId="40" fillId="3" borderId="1" xfId="0" applyFont="1" applyFill="1" applyBorder="1" applyAlignment="1">
      <alignment vertical="top"/>
    </xf>
    <xf numFmtId="0" fontId="40" fillId="3" borderId="8" xfId="0" applyFont="1" applyFill="1" applyBorder="1" applyAlignment="1">
      <alignment vertical="top" wrapText="1"/>
    </xf>
    <xf numFmtId="0" fontId="40" fillId="0" borderId="9" xfId="0" applyFont="1" applyBorder="1" applyAlignment="1">
      <alignment vertical="top"/>
    </xf>
    <xf numFmtId="0" fontId="23" fillId="3" borderId="1" xfId="0" applyFont="1" applyFill="1" applyBorder="1" applyAlignment="1">
      <alignment vertical="top"/>
    </xf>
    <xf numFmtId="0" fontId="23" fillId="0" borderId="1" xfId="0" applyFont="1" applyBorder="1" applyAlignment="1">
      <alignment vertical="top"/>
    </xf>
    <xf numFmtId="0" fontId="40" fillId="3" borderId="1" xfId="0" applyFont="1" applyFill="1" applyBorder="1" applyAlignment="1">
      <alignment vertical="top" wrapText="1"/>
    </xf>
    <xf numFmtId="0" fontId="18" fillId="3" borderId="13" xfId="0" applyFont="1" applyFill="1" applyBorder="1" applyAlignment="1">
      <alignment vertical="top" wrapText="1"/>
    </xf>
    <xf numFmtId="0" fontId="18" fillId="3" borderId="6" xfId="0" applyFont="1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26" fillId="3" borderId="1" xfId="0" applyFont="1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13" fillId="3" borderId="9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42" fillId="3" borderId="8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2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6" fillId="3" borderId="1" xfId="0" applyFont="1" applyFill="1" applyBorder="1" applyAlignment="1"/>
    <xf numFmtId="0" fontId="26" fillId="0" borderId="1" xfId="0" applyFont="1" applyBorder="1" applyAlignment="1"/>
    <xf numFmtId="0" fontId="8" fillId="0" borderId="1" xfId="0" applyFont="1" applyBorder="1" applyAlignment="1"/>
    <xf numFmtId="0" fontId="13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26" fillId="4" borderId="1" xfId="0" applyFont="1" applyFill="1" applyBorder="1" applyAlignment="1"/>
    <xf numFmtId="0" fontId="0" fillId="4" borderId="1" xfId="0" applyFill="1" applyBorder="1" applyAlignment="1"/>
    <xf numFmtId="0" fontId="2" fillId="4" borderId="1" xfId="0" applyFont="1" applyFill="1" applyBorder="1" applyAlignment="1"/>
    <xf numFmtId="0" fontId="42" fillId="0" borderId="1" xfId="0" applyFont="1" applyBorder="1" applyAlignment="1"/>
    <xf numFmtId="0" fontId="26" fillId="3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0" fillId="0" borderId="0" xfId="0" applyAlignment="1"/>
    <xf numFmtId="0" fontId="3" fillId="0" borderId="3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11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42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1" fillId="0" borderId="1" xfId="0" applyFont="1" applyBorder="1" applyAlignment="1"/>
    <xf numFmtId="0" fontId="42" fillId="4" borderId="1" xfId="0" applyFont="1" applyFill="1" applyBorder="1" applyAlignment="1"/>
    <xf numFmtId="0" fontId="42" fillId="4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20" fillId="3" borderId="1" xfId="0" applyFont="1" applyFill="1" applyBorder="1" applyAlignment="1">
      <alignment wrapText="1"/>
    </xf>
    <xf numFmtId="0" fontId="26" fillId="3" borderId="1" xfId="0" applyFont="1" applyFill="1" applyBorder="1"/>
    <xf numFmtId="0" fontId="11" fillId="3" borderId="1" xfId="0" applyFont="1" applyFill="1" applyBorder="1"/>
    <xf numFmtId="0" fontId="13" fillId="0" borderId="1" xfId="0" applyFont="1" applyFill="1" applyBorder="1"/>
    <xf numFmtId="0" fontId="20" fillId="3" borderId="9" xfId="0" applyFont="1" applyFill="1" applyBorder="1" applyAlignment="1">
      <alignment wrapText="1"/>
    </xf>
    <xf numFmtId="0" fontId="20" fillId="3" borderId="8" xfId="0" applyFont="1" applyFill="1" applyBorder="1" applyAlignment="1">
      <alignment wrapText="1"/>
    </xf>
    <xf numFmtId="0" fontId="5" fillId="0" borderId="9" xfId="0" applyFont="1" applyBorder="1"/>
    <xf numFmtId="0" fontId="5" fillId="3" borderId="9" xfId="0" applyFont="1" applyFill="1" applyBorder="1" applyAlignment="1">
      <alignment wrapText="1"/>
    </xf>
    <xf numFmtId="0" fontId="26" fillId="0" borderId="1" xfId="0" applyFont="1" applyBorder="1"/>
    <xf numFmtId="0" fontId="12" fillId="3" borderId="1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2" xfId="0" applyFill="1" applyBorder="1"/>
    <xf numFmtId="0" fontId="20" fillId="3" borderId="9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wrapText="1"/>
    </xf>
    <xf numFmtId="0" fontId="0" fillId="3" borderId="9" xfId="0" applyFont="1" applyFill="1" applyBorder="1"/>
    <xf numFmtId="0" fontId="0" fillId="3" borderId="9" xfId="0" applyFill="1" applyBorder="1"/>
    <xf numFmtId="0" fontId="42" fillId="3" borderId="8" xfId="0" applyFont="1" applyFill="1" applyBorder="1"/>
    <xf numFmtId="0" fontId="2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26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4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42" fillId="4" borderId="1" xfId="0" applyFont="1" applyFill="1" applyBorder="1"/>
    <xf numFmtId="0" fontId="26" fillId="4" borderId="1" xfId="0" applyFont="1" applyFill="1" applyBorder="1" applyAlignment="1">
      <alignment horizontal="right"/>
    </xf>
    <xf numFmtId="0" fontId="42" fillId="4" borderId="1" xfId="0" applyFont="1" applyFill="1" applyBorder="1" applyAlignment="1">
      <alignment vertical="top" wrapText="1"/>
    </xf>
    <xf numFmtId="0" fontId="26" fillId="4" borderId="1" xfId="0" applyFont="1" applyFill="1" applyBorder="1" applyAlignment="1">
      <alignment horizontal="right" vertical="top" wrapText="1"/>
    </xf>
    <xf numFmtId="0" fontId="26" fillId="4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vertical="top" wrapText="1"/>
    </xf>
    <xf numFmtId="0" fontId="38" fillId="0" borderId="1" xfId="0" applyFont="1" applyBorder="1" applyAlignment="1">
      <alignment horizontal="right"/>
    </xf>
    <xf numFmtId="0" fontId="42" fillId="6" borderId="1" xfId="0" applyFont="1" applyFill="1" applyBorder="1" applyAlignment="1">
      <alignment vertical="top" wrapText="1"/>
    </xf>
    <xf numFmtId="0" fontId="26" fillId="6" borderId="1" xfId="0" applyFont="1" applyFill="1" applyBorder="1" applyAlignment="1">
      <alignment horizontal="right" vertical="top" wrapText="1"/>
    </xf>
    <xf numFmtId="0" fontId="26" fillId="6" borderId="1" xfId="0" applyFont="1" applyFill="1" applyBorder="1" applyAlignment="1">
      <alignment horizontal="right" wrapText="1"/>
    </xf>
    <xf numFmtId="0" fontId="26" fillId="6" borderId="1" xfId="0" applyFont="1" applyFill="1" applyBorder="1" applyAlignment="1">
      <alignment horizontal="right"/>
    </xf>
    <xf numFmtId="0" fontId="11" fillId="6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0" fillId="3" borderId="1" xfId="0" applyFont="1" applyFill="1" applyBorder="1" applyAlignment="1">
      <alignment horizontal="right" vertical="top"/>
    </xf>
    <xf numFmtId="0" fontId="20" fillId="3" borderId="1" xfId="0" applyFont="1" applyFill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/>
    </xf>
    <xf numFmtId="0" fontId="20" fillId="0" borderId="2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/>
    </xf>
    <xf numFmtId="0" fontId="20" fillId="3" borderId="1" xfId="0" applyNumberFormat="1" applyFont="1" applyFill="1" applyBorder="1" applyAlignment="1">
      <alignment vertical="top"/>
    </xf>
    <xf numFmtId="0" fontId="20" fillId="0" borderId="1" xfId="0" applyFont="1" applyBorder="1" applyAlignment="1">
      <alignment vertical="top"/>
    </xf>
    <xf numFmtId="0" fontId="20" fillId="0" borderId="1" xfId="0" applyFont="1" applyFill="1" applyBorder="1" applyAlignment="1">
      <alignment horizontal="right" vertical="top"/>
    </xf>
    <xf numFmtId="0" fontId="20" fillId="0" borderId="1" xfId="0" applyFont="1" applyBorder="1" applyAlignment="1">
      <alignment horizontal="right" vertical="top" wrapText="1"/>
    </xf>
    <xf numFmtId="0" fontId="45" fillId="0" borderId="1" xfId="0" applyFont="1" applyFill="1" applyBorder="1" applyAlignment="1">
      <alignment horizontal="right" vertical="top"/>
    </xf>
    <xf numFmtId="0" fontId="46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horizontal="right" vertical="top"/>
    </xf>
    <xf numFmtId="0" fontId="20" fillId="0" borderId="1" xfId="0" applyFont="1" applyBorder="1" applyAlignment="1">
      <alignment horizontal="center" vertical="top"/>
    </xf>
    <xf numFmtId="0" fontId="47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right"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0" fillId="0" borderId="6" xfId="0" applyFont="1" applyFill="1" applyBorder="1" applyAlignment="1">
      <alignment vertical="top"/>
    </xf>
    <xf numFmtId="0" fontId="13" fillId="0" borderId="6" xfId="0" applyFont="1" applyFill="1" applyBorder="1" applyAlignment="1">
      <alignment vertical="top"/>
    </xf>
    <xf numFmtId="0" fontId="13" fillId="0" borderId="1" xfId="0" applyFont="1" applyFill="1" applyBorder="1" applyAlignment="1">
      <alignment horizontal="right" vertical="top"/>
    </xf>
    <xf numFmtId="0" fontId="20" fillId="0" borderId="4" xfId="0" applyFont="1" applyFill="1" applyBorder="1" applyAlignment="1">
      <alignment vertical="top"/>
    </xf>
    <xf numFmtId="0" fontId="20" fillId="0" borderId="4" xfId="0" applyFont="1" applyFill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0" borderId="1" xfId="2" applyNumberFormat="1" applyFont="1" applyBorder="1" applyAlignment="1">
      <alignment vertical="top"/>
    </xf>
    <xf numFmtId="0" fontId="20" fillId="0" borderId="1" xfId="0" applyNumberFormat="1" applyFont="1" applyBorder="1" applyAlignment="1">
      <alignment vertical="top"/>
    </xf>
    <xf numFmtId="0" fontId="24" fillId="0" borderId="6" xfId="0" applyFont="1" applyBorder="1" applyAlignment="1">
      <alignment vertical="top"/>
    </xf>
    <xf numFmtId="0" fontId="24" fillId="3" borderId="6" xfId="0" applyFont="1" applyFill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0" fillId="0" borderId="2" xfId="0" applyFont="1" applyFill="1" applyBorder="1" applyAlignment="1">
      <alignment vertical="top"/>
    </xf>
    <xf numFmtId="0" fontId="45" fillId="0" borderId="1" xfId="0" applyFont="1" applyBorder="1" applyAlignment="1">
      <alignment vertical="top"/>
    </xf>
    <xf numFmtId="0" fontId="13" fillId="0" borderId="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20" fillId="0" borderId="0" xfId="0" applyFont="1" applyAlignment="1">
      <alignment vertical="top"/>
    </xf>
    <xf numFmtId="0" fontId="13" fillId="0" borderId="1" xfId="0" applyFont="1" applyFill="1" applyBorder="1" applyAlignment="1">
      <alignment vertical="top"/>
    </xf>
    <xf numFmtId="0" fontId="4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5" borderId="6" xfId="0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12" fillId="0" borderId="7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4" fillId="0" borderId="1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28" fillId="0" borderId="12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28" fillId="0" borderId="7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8" fillId="3" borderId="3" xfId="0" applyFont="1" applyFill="1" applyBorder="1" applyAlignment="1">
      <alignment horizontal="center" wrapText="1"/>
    </xf>
    <xf numFmtId="0" fontId="28" fillId="3" borderId="8" xfId="0" applyFont="1" applyFill="1" applyBorder="1" applyAlignment="1">
      <alignment horizontal="center" wrapText="1"/>
    </xf>
    <xf numFmtId="0" fontId="28" fillId="3" borderId="9" xfId="0" applyFont="1" applyFill="1" applyBorder="1" applyAlignment="1">
      <alignment horizontal="center" wrapText="1"/>
    </xf>
    <xf numFmtId="0" fontId="28" fillId="3" borderId="8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8" fillId="0" borderId="3" xfId="0" applyFont="1" applyBorder="1" applyAlignment="1">
      <alignment horizontal="center" vertical="top"/>
    </xf>
    <xf numFmtId="0" fontId="28" fillId="0" borderId="8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41" fillId="3" borderId="3" xfId="0" applyFont="1" applyFill="1" applyBorder="1" applyAlignment="1">
      <alignment horizontal="center"/>
    </xf>
    <xf numFmtId="0" fontId="41" fillId="3" borderId="8" xfId="0" applyFont="1" applyFill="1" applyBorder="1" applyAlignment="1">
      <alignment horizontal="center"/>
    </xf>
    <xf numFmtId="0" fontId="41" fillId="3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8" fillId="3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43" fillId="0" borderId="1" xfId="0" applyFont="1" applyBorder="1" applyAlignment="1">
      <alignment horizontal="center" vertical="top"/>
    </xf>
    <xf numFmtId="0" fontId="28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12" fillId="0" borderId="6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049" name="AutoShape 1" descr="data:image/png;base64,iVBORw0KGgoAAAANSUhEUgAABCsAAAExCAIAAADa3L9cAAAgAElEQVR4nO2dO7KrStBmGVVHMCGmI6vdOwyGceN6x5Dbx2vrd9qkDUlQj0ween1kaa3YEWdvhIpFUq8s0FH3z/gvP/zwww8//PDDz/l//ud//6/QP/IA8sPPSX66//N//9/t55/x3wkAAAAAPsN/f/6qFV4Cfy0t+ZOBAAAAAHyDlmaQEcFfCxkIAAAAwLdpaQYZEfy1kIEAAAAAfJuWZpARwV8LGQgAAADAt2lpBhkR/LWQgQAAFIxD13XdMKo9zgeRWbhe+q7rL9fpHhaiAgdpaQYZEfy1kIHAO7hNS7p9c5Prpe8SGLbhdDDP9iAyKUnHd09F4Ewk12e5PMkAlF6z++Z006Fx7SlamkFGBH8tZCDwMtdLf+ue7134Wl9d7GJ0+gB6mGd7EBkIwjg86mky7Nx+HcYpq8pWUnJkXHualmaQEcFfCxkIvJHN2Um9w6137y/X4s5I1/WXy7AMCONQDA7F2pbx9mt5XPPl1VXMZLh6iI4P4eTt/eU6jcPyan6Sidp9o7Uy99hWJGd1OA+ei33HKQ+nd7a3nZMHTLauQnI9iz/SAq2d7EtgxP/q3kMz1zvNvX0ZoyIVV6R+lylp+mQlJLHcUXLluaq0XVv86uq2CD8yXmWYrMpfbFk7Bb8+1xXs+QqQ72iWvGLyTPC9cK1cFHd/p3y3WyvCYTXCpK1ne3l97O5uZ6U5r4UxOYB1fnvWr4phJuuHh3G6Xvq6ay+Pn1eXXRFbjfk0TW3NICOCvxYyEHgfTyQgj235JMKYJnvztfz5a88gLSkd5NL912d45YhZad2Hn2TmmBxi3vs2BhoT0msx7Vj+Nofj/eeSPKteLv+9lIE4V2FHBvI4tSVsdaRW4m+fkR3VtFT77DKZJYbZ3GTjXZ5k7bMjA3FKLjzdK2ZPgt3a4lRXo0WsRsZtklXlN5vDxrWwKpJZwZ6qAGUwD7asp4K/Gi7jPPeEd2+3try9fvcSkJUSij72SLfjN+eVMF7zWxGrjd2lrr7Gu+30xxlVDkTMifk0TW3NICOCvxYyEHgD9UKnjb+WdCADsSYYj78OZiDWkr6xeFVMt8q0w5g/L7ubU31D6/brMPTJCD1crPH14LmUUwF3tn8sA/GuwmYGUqRWOzOQarpbnZEdoMosP7tcpszQikmDdwp2JbF8NjOQ9ZKrydn2DuuT1K3qOr9hb2SKkNdXtN6yo2JMVX22zuipCpDilbxu8kTw3R7MuSi79t/ZrTl9gJe1GSXkfeyhbsdvzqthdOuOt9F8ZxKbvRnI2rh2IGJr/W5LM8iI4K+FDATeyH0Nz81C/HsgZgqR/lHdbMh4LgMxl6qM6VE1Bj12TCfAxuyhL276F2HKhtv7tOKWeWT/7MtA3HNJT6HLbcsAHslAvKtQHG4+5L3Ayy1il+ocCr+1+NtnZEbVnP64Mvvm2dUprFUSMwheBuKUbAUtC8XKDkcykLm61rVoIzJOZairr1GhV6/Fdn1OrvXhCpDJulV3w+SJ4Ls9mH1R9u2/s1tbvYPyuDDbJeRz+L3dzkpzXgvjEoA8rayutcn9oMaYspmBFMe36u3uiNUxn6aprRlkRPDXQgYC7yRZbLLIB4NkUzGyFLf485FmbdXrDfdAnGHGWFft+r4vhplq/bIe1Kq5vbE62Pe9fwfl4LnYWZJZyOEMxLgK3kJyvsBprf+v3gOp3lGckR3V+n5JOdfMZHZlIPUpWJIbV7nQXC/ZCFoen5Ud3nEPJM8l3Aykrgxe5XeS/Lyk1frsTbuPVYBk76qt7m1ZzwTf7cF2XZSj5XuV7ug9EHuV51C34zfn1TCWp+tda/c9SafuRmMya2dWilFv90TMi/k0TW3NICOCvxYyEHiZ2wPe02RMcapkoOjKq5TESyHSrtvd53AGsjYIT8U2a4hJt9yTpWSRM5nrzOPP/eOO6Yksc81s1uk+LXLwXD6UgXih3spASldrQrsRfzcDqaKa7WpkIFXgZpv6F/9dlqTts5WB2CWbSUNeDd0d1mtLfQ3cFrEamV2VIfnUR73FuxbetbMzkIMVYGcGsm7yfPCdbsq7KO/o1uqleafz28pO7Kn3VrfjN+eVMF4vg9VP1de6xoqb26Ubq2HWuGaUsx4xN+bTNLU1g4wI/lrIQOANLMtY5YzcyBOSnes99mQg8251GUeH6sLGmUJZ04D7+5bB5HaIYeirsvJFvlR+GIZ0vmEcJ9n+5LnY4S4CmE6EvSdSip2dq7CegVQDsTf5XYv/1hk9olrMEbxZ7HrVqrLO+l12JbGushnVcl5elezOXnbssDFJXa+uXV71/Mh4lWGqK3+1ZeUUVuqzn1MdqADFibgl7zE5FHwvXP5FWdt/p7DfpAf/gblapO5j93c724mfH8b0SpmNq8I44bKmPHTrXctqUh1iV8RWYz5NU1szyIjgr4UMBOApyqFy63EAiMTKfbY3ki4Uf5mnq+t3IvObfLQPMSubscIB72M75i3NICOCvxYyEIBnqCZiZCAtQQay+kYmrR+BDKQxyEDODv5ayEAAjlN9foUMpC3IQFbfyKT1I5CBNAYZyNnBXwsZCAAAAMC3aWkGGRH8tWQZyD/jv/OP8/kpAAAAAACAl/jvz9/bD/dAIB5d16kVAOBHof/RQvy1EH8t0eOf+pOBQDyit0AAiAv9jxbir4X4a4kefzIQiE30FggAcaH/0UL8tRB/LdHjTwYCsYneAgEgLvQ/Woi/FuKvJXr8yUAgNtFbIADEhf5HC/HXQvy1RI8/GQjEJnoLhKe5fylL1/GNBqDi5P1P823k5PFvHuKvJXr8yUAgNtFbIDzD7WvxFtqcXcH5OW//8xtt5Ezxv6V7SZyzb5gsr0dyUVYvVZJEnvAyniT+tyBVX+bZ/hU5SfyfhgwEYhO9BcJxqnEFQMRZ+59faSNniv+O+e4yR053vs13b7/fp7fGH/Of1URbiDz+RTrQuUGepqnBKyKP/4uQgUBsordAOMz10nddf7nMy1T34SBfB0tWsbLxoRix7q+lI04yMOVFpm9NXzcHP/gJ3t//mCusWUUsFnzravlDbeRM/f9b5rtpPLPt5YvnQBr/JB2Yo2vkCy1fkTPV/2foyEAgNNFbIBzmPm+q5j/lQGFNkO4vDeNUDEDJ8LNsT8ekbDBbClmE2l9vhpoPZSBp3R3GlQzEqZY/00bO1P+/e75rxey27TwpiDL+qynxME6/cEXOVP+fgQwEYhO9BcJh8oHDmqUZ86Zicfi6Uk6xnGaupmXTKzKQ3+XzGUiZORgZRV0tf6aNnKn/f8t8N5nQWjE7200QYfyzUNj5dPtX5Ez1/xnIQCA20VsgHMaaFSX33x/Me9SjTrVslhaVUazh2i+SgfwuH8pAymrsPe3uVcufaSPvj//zvDjfra6Kv+J+nr5GGf+P3wMJcEXOVP+foSMDgdBEb4FwmHxYOba+m76SD0DLX+b6bjUVSzjbrAC+x/v7n+QORFkV63sgXrX8mTZypv7/Pc/8lOWd6VMHNdL4+58DyVpKy1fkTPX/GchAIDbRWyAcx5n1rD3jnj6bbg1A6TiSbC9/tadQZCC/izgDcever7SRM/X/757vVp8xMCbAauTxr2+8JdlA+1dEHv8XIQOB2ERvgfAUybhjPGsy/3Ej+38UDYbRnYJlI1Ex2PFJdDjD/4W1Xi0bbyPvj//zrEXvufluXejZepmTxN+5E9H+FTlJ/J+mIwOB0ERvgfAt0rXlmfw/7AE4SFv9T7w2cvr4nzp6r3P6+Nc0dUUCxj+DDARiE70FwreIN7uC89NW/xOvjZw+/qeO3uucPv41TV2RgPHPIAOB2ERvgfAt4s2u4Py01f/EayOnj/+po/c6p49/TVNXJGD8M8hAIDbRWyAAxIX+Rwvx10L8tUSPf5aB/DP+O/84n98BAAAAAAAxwvzhdbqu++/P39sP90AgHg20QLXCS+CvBX8t+GvBXwv+WlryJwOBeLTUAiOCvxb8teCvBX8t+GtpyZ8MBOLRUguMCP5a8NeCvxb8teCvpSV/MhCIR0stMCL4a8FfC/5a8NeCv5aW/MlAIB4ttcCI4K8Ffy34a8FfC/5aWvInA4F4tNQCI4K/Fvy14K8Ffy34a2nJnwwE4tFSC4wI/lrw14K/Fvy14K9ly/966ZOvGM3/OgNkIBCb1nuQs4O/Fvy14K8Ffy34azmUgYzD6b4MngwEYtN6D3J28NeCvxb8teCvBX8tRzKQIgG5XvruQZ6XjMP8gnPLJH1vuotf5g5/MhCIR+s9yNnBXwv+WvDXgr8W/LXsz0Dq57HmHCH74/bn7a9xcDKQJJnJj+CVucefDATi0XoPcnbw14K/Fvy14K8Ffy17MhDjbsaSZNzIUo3lj70ZyDBulbnHnwwE4tF6D3J28NeCvxb8teCvBX8tx+6BzBlC+YmQNHtIfn8kEUkeM98cqZ7CWitzlz8ZCMSj9R7k7OCvBX8t+GvBXwv+Wo58DiT5feV+RfrSnnsg8+/cA4EfpPUe5OzgrwV/LfhrwV8L/lqOZCDpbZDqMxvmx9UPZSB+mTv9yUAgHq33IGcHfy34a8FfC/5a8NdyKAOpM4f8Oarrpc8/LuJmINn/hZXc+ajLPOBPBgLxaL0HOTv4a8FfC/5a8NeCv5aW/MlAIB4ttcCI4K8Ffy34a8FfC/5aWvInA4F4tNQCI4K/Fvy14K8Ffy34a2nJnwwE4tFSC4wI/lrw14K/Fvy14K+lJX8yEIhHSy0wIvhrwV8L/lrw14K/lpb8yUAgHi21wIjgrwV/LfhrwV8L/lpa8icDgXi01AIjgr8W/LXgrwV/LfhracmfDATi0VILjAj+WvDXgr8W/LXgr6UlfzIQiEdLLTAi+GvBXwv+WvDXgr+WlvzJQCAeLbXAiOCvBX8t+GvBXwv+WlryJwOBeLTUAiOCvxb8teCvBX8t+GtpyZ8MBOLRUguMCP5aGvK/Xvquv1zNv05LQ/EPCf5a8NfSkj8ZCMSjpRYYEfy1NOSf5Rzj0HXDqLLaT0PxDwn+WvDX0pI/GQjEo6UWGBH8tTTkn2YgRQJyvfTdgzwvGYf5hcebr5d+2WkuNNs6DsXdFqPwZPMwpvukx2op/iHBXwv+Wmz/rO96bKy6yryTNXvKpKNM+8yyfK979Ptty58MBOLRZg8SB/y1NOS/ZCD181jz+JX9kY6WywCZjKC3EXA1A0mH4eS449AluziJ0dRU/EOCvxb8tVj+dt9ldJV237eZgeRlJo/KFt2j07W6/mQgEI8We5BI4K+lIf9kwSwdq7LUYSruX6TDYpWBXC99NwzDWgZSDoyPF5yHwMhAzgb+WvDXYvj7fVfVVS67Fss2G/dAZvLOOTuy17X6/mQgEI8Ge5BQ4K+lIf98FS4dBLMBNR30kt+rDOT+PnPBL8tACh4ZiLViRwZyNvDXgr8WOwMx+i6zq5y3Op2qk4HkveZKBmJ1rb4/GQjEo8EeJBT4a2nIP100S35fuQdij5XZrY9iezkaloUnB+EeSATw14K/lr33QJy04r69+ujcWgZSPly1koFs/18iZCAQmwZ7kFDgr6Uh/+y2fXIbpPociPmpjDLTWH14IN/Zu9vB50DOD/5a8Ney83MgTlc5Lesy1mfrNjOQcfDvgez7/9TJQCA2LfYgkcBfS0P+Kx9rTP4blzTNsB8zzsvZyEAm+95ItjkrjAzkVOCvBX8ttn/Wd610lcu+zn88aD9FNXfH/eUyuBlIVRSfRIf2aLMHiQP+WvDXgr8W/LXgr+UN/tKvXiIDgdjQg2jBXwv+WvDXgr8W/LW87q/97lcyEIgNPYgW/LXgrwV/LfhrwV/Ly/7aBIQMBILz8z2IGPy14K8Ffy34a8FfS0v+ZCAQj5ZaYETw14K/Fvy14K8Ffy0t+ZOBQDxaaoERwV8L/lrw14K/Fvy1tORPBgLxaKkFRgR/LfhrwV8L/lrw19KSPxkIxKOlFhgR/LXgrwV/LfhrwV9LS/5kIBCPllpgRPDXgr8W/LXgrwV/LS35k4FAPFpqgRHBXwv+WvDXgr8W/LW05E8GAvFoqQVGBH8t+GvBXwv+WvDX8m3/66W/f33I8tsrkIFAbJIafL30XX+5mn+dFvy14K+FGYAW/LXgrwX/o4xDd+cdwwsZCMTGm4GJv+pzN/hrwV8LMwAt+GvBXwv+WshAIDbODKyYgF0v/SNxL+ZlS0Y/5/TZ7cW50GzrOBSrzUbhyeZhTPfJ1g/wx/9k/gXZoZNd/DKPUPh/7kAfomtoBhAR/LXgr+UN/vYQYPa69tD2Ch0ZCITGnIHVz6PM7Sb7I21Sy6QwaWa3Zrg6g0zneslxx6FLdnEmhvjjfz7/guSY+RG8Mg+R+H/2QB+CGYwW/LXgr+V1f3MIcEYle2h7BTIQiI29hpo2jPITU9lUa/nDmEFeL303DMPaDLJcB3i84DwEszmDxB9/tb9/zPzMvDIP4Wcgbz7Qh2AGowV/Lfhred3fGAK8UckZ2l6BDARi464BzxOXctaWTmqS36sZ5P198/a0nKxJFjxmkFbjPLCGjT/+Cv/s4a/H+3O59TKPUWQgnzvQh2AGowV/LfhrednfGsK8Uckb2t7kTwYC8TBnYN6dw2massld+lIxgxySiWOy3WmSFc+uYeOPv9p/5ZiP3z99D+QDB/oQPz+DEYO/Fvy1vOpvDgHuOo83tD0PGQjExpmBpcvA1aPk5lP15Uwx2aluZvnO3mr108/x44+/zt8wqe6nuGUeZSMDed+BPsSvz2DU4K8Ffy0v+q8MYVZHu2NoOwgZCMTGm4HVE5r88Y7rpc8fl/ea38YM8lFUWX66OSts5wwSf/xF/gW53nL0usxnKPw/d6AP0f32DEYO/lrw1/KC//oQYI5KO4a2g3RkIBCaH+5BTgH+WvDXgr8W/LXgr6UlfzIQiEdLLTAi+GvBXwv+WvDXgr+WlvzJQCAeLbXAiOCvBX8t+GvBXwv+WlryJwOBeLTUAiOCvxb8teCvBX8t+GtpyZ8MBOLRUguMCP5a8NeCvxb8teCvpSV/MhCIR0stMCL4a8FfC/5a8NeCv5aW/MlAIB4ttcCI4K8Ffy34a8FfC/5aWvInA4F4tNQCI4K/Fvy14K8Ffy34a2nJnwwE4tFSC4wI/lrw14K/Fvy14K+lJX8yEIhHSy0wIvhrwV8L/lrw14K/lpb8yUAgHi21wIjgr+V3/K+XvrszjB91OsLvxP+c4K8Ffy1H/c/Wi5KBQGx+rQc5G/hr+Qn/+7B5iiGzoKH4Xy9911+u5l+nhfhrIf5aDsT/lL0oGQjEpqEeMCT4a/kF/3E42bCZ0FD8sznXOJxtrmJD/LUQfy3743/OXpQMBGJT9CAzyfJFuv10bRB/LS/7j0OXvnq99P3lOm+8F5OPZ/NQlx0x2d3bvu7v3GJPBfvLdVXmsXkc5kMmv1bl7/HfuOKZv/3Gcej6yzi/shbS9Bwyc7vkbPekRG/7pn88OnsGVpyzf0Gr2lVEz6xeOy5NUdncFkH8if8rtBj/SL1oRwYCoUlqcFLHl87keumXmp/9cQ7w1/KyvzlWpTPxYSz2ygvP+mhrDMvHgA3/ZQR9/LaUNZezLWNmIHmZiVIRArv4bX8n1FlEN0LqjZ2OEhmIPQOrn0fxmoBRu9LoJdfu4KWxK3N9KYg/8X+F5uIfrBclA4HY+DPIueGl9X51NqcAfy0v+xsZSD4bL2f9xQD1tgzE6eLTDKJe+XJknHsgzllmRy5zjo0rvvh7oXYLNM7CHjvdEshAnHuAabRWm4BVu/KrMQxrMzDv0viVue0ZMPH/Mq3FP1ovSgYCsSlmkOVdyrLelw1UDv5aXvbfzECK/jjd4d0ZiLFbUlSyw5aMnYEkQ3R6F77OQAr2ZSBeqI2Rzw9pWkg2RJpK9QtLwdb2Vf+YdN4acBpGtwmYteu+8f4+887b5qVx6nzzM2Di/2Vai3+0XrQjA4HQdOYa9vx70DV4/L/Fy/4774E8Xsle//w9ECet2JKxMpDyHvxKBnIgx+w274EUJ5YOpc5ZWEOkqcQ9EO85ePchCzORzTdnS7/F9r2X5lfX4In/l2kt/tF6UTIQiM3GDDJfzigXAk4A/lpe9jcykOxzIMv+j249HwfeloFMY/3ocCaXlbMus5GBjEP2Tn9w26aYAZihzk+sPJazuFbG01IiA3H/L6DkYqxeF6N2ZU3Arr3bl8aozOURS/+QEH8tzcU/WC9KBgKxKWcwxh2/cXm65mTT3wl/NS/7m/dA5rdkfe7tAO4Nk1czkPQM+tv/aGI/uOvL2KTj1n3DZVgbXKwltD3+bqiTAvPSqrPIC6szrqwQMhD/+xCqhLwOnVO78nI2ZmCTW1uyymw4Vf4hIf5aWox/pF60IwOB0DTUA4YE/5zVh5BW57LP8bz/B2Se4NX4q8+C+q8Ffy34a3mPv64XJQOB2NCDaME/Zy0D+UQ//7S/eup+58X4y8+C+q8Ffy34a3mLv7AXJQOB2NCDaME/ZyUD+Ug//6y/fOp+57X468+C+q8Ffy34a3mHv7IXJQOB2NCDaMFfC/5a8NeCvxb8tbTkTwYC8WipBUYEfy34a8FfC/5a8NfSkj8ZCMSjpRYYEfy14K8Ffy34a8FfS0v+ZCAQj5ZaYETw14K/Fvy14K8Ffy0t+ZOBQDxaaoERwV8L/lrw14K/Fvy1tORPBgLxaKkFRgR/LfhrwV8L/lrw19KSPxkIxKOlFhgR/LXgrwV/LfhrwV9LS/5kIBCPllrg01wvfXfn2/+vN/HX8pL/8uUlq1/l/kl+Ov4nAH8t+GvBXwsZCMSmpRb4DPfkQ/a1bL8efzUv+o/DI3XtL9d3OR3hx+MvpyH/66VPanH+12kh/loain9IyEAgNi21wCcYB74T+iXw14K/lob8szmv8nuej0D8tTQU/5CQgUBsih6wfBbJfD5pWfidl36T/YrlYGPnYv/sYPlRrEdc8r7Z9l8OZT0eMw6Pl8eh6y/j/L7Z73rp+8t1Vk9OyAjIM9pW/NNIDaPjkBczD1rZuXvXpbo29vkceijNi/+Oy30KumIEera6WkuW3whIEX+3qqd+Z1peLeMfDa/+212G2cZk98+myZ0BF72VX12dsaBuF9nWpQf2C896IbcpPRv/s0D8tXQH+p9XOthPjQUdGQiEZqnB45D0YLdf503JNrufTHrM+mbyvIvVvya7v5iBmA6bvUaerCRHzGfxj3MwOpl3ZiDVCFA52LGrjuW5FR3jzovu03kz4NwhUz7TOFSMQE9W17wi1YXlBb4zIG78y4PO5mfKP5rKQNz+x7rWbof5ZcwZcN2Fe9XVai92u/BmwE7jGocu2cWZmE/Px/8sEH8tb8tANjrYT40FZCAQG6MFWg1t2bgrA7HamrlaUL3wvgwkzSXydYejJsbMvTzEhzIQy8E8wLMZiHe0lY2uv3OsspAVCQFF/X+qul4vfTcM9Wl9IyAba5BZ2ePQdX1/pvyj5QxkqRrWtXY7zC9j15+0hqxWV6O9OO3CngF7jcvpLY/MgNfjfxaIv5ajGcizHeynxgIyEIhNWoPnFmY/K5Cn6vnG9GZweQf2/rbizoNxS7J+wcgickHvKaZsYSJdEBrG9f7X7DjzSf9evTVtK/6bGUiReKQ7PJ+B7L3oDt1mBlKOWtIJV0WXjUCHq+swPs7PiO03AmLHv67qs8PJFiG7tjKQsv9xr7XXYX6bzluDn7XXqqvVXrx2kZaz2bicmdjmDHh3/M8C8ddypP95pYP91FjQkYFAaKwW+GgW5Q3apa+r7nwU3Zu1vOfm/TPvuwdi5xKPLj5bOErKyocA4/6DHZAv3wN5vJK9/vI9kK2L7rGdgZx7GSyr/09U1yEZS05wD8Sv6o8DXc71EdfGMpCy/9lzD8TrGr6COQPOfl+prmZ7cdtFPttdb1wvrsFvx/8sEH8tT2YghztY7oEAWMw1+Hrpy+4j6VKS3D5pJFsZSNZh5V2h1c4+nIHMhy3OoD6be2dd6doB+WAGYjgsL9nPA99L2peB7L7oLtsZSL6i5117FWkP/kR1zWrPzgzkrQHx74FYVf0xKThPDtJ4BuJe65NnIKm3W11X2stqu9jTuPKO2Txi6X8o/meB+Gt54R7IoQ72U2MBGQjEpugB76QdyX3F5DLMzWtuJPlse2Fuh9YjpuWx8mn2CxlI7VBuXGbWpkm+cRjns88Pngfkw/dADIdZ2r1hcuAeyK6LvsKODCQtUvrEicXD/8nqWqx/7ctApjcGxKv/ZVUvb22d5TI0lIGY/c/kXGtv52/TOTPgekJZV36nvWy2iz2NK92cNxt3Bnwo/meB+Gs50v+80sF+aizoyEAgNA3NAN7IjseP3oTvv+qgXDbNoP5owV8L/lrw14K/FjIQiE1LLfB9nD0DOU0CQv0Rg78W/LXgrwV/LWQgEJuWWuD7OHkGcp4EhPojBn8t+GvBXwv+WshAIDYttcCI4K8Ffy34a8FfC/5aWvInA4F4tNQCI4K/Fvy14K8Ffy34a2nJnwwE4tFSC4wI/lrw14K/Fvy14K+lJX8yEIhHSy0wIvhrwV8L/lrw14K/lpb8yUAgHi21wIjgrwV/LfhrwV8L/lpa8icDgXi01AIjgr8W/LXgrwV/LfhracmfDATi0VILjAj+WvDXgr8W/LXgr6UlfzIQ8+vo4dS01AIjgr8W/LXgrwV/LfhracnfzEDKKXnjU/TGT69BWmqBEcFfC/5aEv988AgylDQU/5DgrwV/LWQgOY2fXoO01AIjgr8W/LV4Gcg4dN0wqqz201D8Q4K/Fvy1vJaBXC99d+fR2dabki1dsURkvHfptJcuPNteLzSVxSykbxyH+W3GoUvPvDT3KONQv+N66fvLdX7lHflMJlx43o5gHzQfBefI1WExyry47zXPbte1m9JjTvm1fDb3K2YAHz3WJ2jIP20Ny9Xf3XBmzBpev/Se+V0Rf+u4Ky362MUTWNEAACAASURBVAne9l7ef9spb2V+AKuDt+bvHdfv/7c7xtcGmk0BNwMpEhC/3qYnvFwv43DZ1mQ0cwvfE5wi/ubIWBnuHlYq1bL8lRrrhKuic+p/cone32m8EeKvpaH4H8YZhc2jb/fkz9G9kIGMQz0jmrelm7KhpNgvLXDHwJCPgWlVsGZlyxs3tKdxmGfy87+PoleOks0PLcW0nGd5uOXydTMwDmqrm2GpyvTfa53dUxnIlMX7uSrd7ZzBv+NYn6Ahf2vWlU1eswpSNZzsjcauqwW+w3/1uJbEwZ5hGoeu77NZavHnSmneuTbk7x3X61z3dIzPDjS7BAr/vJcsMgSn3i5F59erPpyXgThh3xOcwt9+i2G4Naw4MzDzWhhWW8N6ht3/FAPWuzuNN0L8tTQU/8O401fjenmDy6vsykBK6mPX84jsuplrSfWemwPD9dJ3w2CtCt/fUJjNb3RGwPT1sszHa2tHMdWLk3z5WjnudQZiHdRN48ywlIP32nuLA61du7LiZCEZhy6bxxylW1+DeeuxPkFD/qtVcrvhTPY73WTlPb3gzhm8Ueef7BnSttlfLrt6s9czkAj+68d9/DJY84AE91gHBpp9AqV/0n7TSKzW23R+Ul2v7HB2BuKFfXdwFn//LZXh5tDgrAE7McmOvD2sZ/gz4CWEb+803gjx19JQ/I9idYju9ZJmIGV3mmZy1V2ceWNyMYzkxXpvne1kUblfpywm67nRskca1PrQ1uLV47e1o7jLVk5C+xTOxd7KQIoale5gh6V29d5rHWjj2s2HHcbqjMahNtmPPQP7zLE+QUP+XgJ7w+6gD2QgawW+xX//DH5uFs/0DPfXxvn5R6cBfTADOaf/9nGz/n9Xx/jMQFNF0xGw4m8s/K7V2+T36tSN860bkBf2fcGZihmY8RbTcHNosGdg5oShtNoe1jOK/qd8z2c6jTdC/LU0FP+jWJ2te71OmIGkrka9ml8uOs7HvMp47+rS1FANPNuVOQuf0STm140lJauOFRg1stZ6+VrtWs3yD3p7xR5bjXTbqH7euJwdaPXaJeFe5i5pCRd/hrJFZ8/APnKsT9CQ/2qVXOmUd2Ygn1lOc+K/PoOvF6Vz7BN8bH1cxqzrWe3N3p2BnNN/tUet+/89HeMTA42XgdQCpX/anSa/r9TblazcOFw+N1kfBHeNGrm/+RZnWrU1NFiN3Z8wVDOwA/2b0/+kafb7O403Qvy1NBT/g5j9kHu9zp2BjI+V2eulL6vgVgYyv3d9YOjqK1q5VeSjZ6WTHHoc3M+BeEdZG646S3FlGF7l4Xb73S7NPegybplzw7yUytB+r3WgHYP6vHfePOeO6rl5tT0D+8yxPkFD/kX1yTy9qnIgA3ELfJf/6nGdOn+gZ8gXmpKep1z8qHk9Awnn7/WoyXnt6BiPDzRHBAz/bIqSjl9WvS1VretlD/bbg+CeUaPwN97iGM6S3pLDxgwsuRa11bGWvTED/kyn8UaIv5aG4n+I1b5ua9T2BuUneCEDeQxEXZesiKXrNFn3Xd568t7rDQzFQnBZD+y7VWmBeepUHjrdXBdVHyXfUr00jHNpK/P73SxHy8JQ1X7joPO7i6mh2SfUhs576wOtZ4/53u6qwDOdUzED+OixPkFD/nX1SdqUuY7rNzdnuaUu8I3+a52s07iO9AxGMjnVjdGMyesZyOn9N3pUu//f7hgPDzTHBFa+D6SakOWm10uf12EvqdjIQPyw7wjOVMxgsresGC77lisOJmsTBtNqfVjP6Jz+syh+T1ESiL+WhuK/n/VR2Lxesgzkx9g7t7te+mq3+zZrVXeyF3vfx2rpz6c+9Xs/expP8FQLPBE/5r/ScDTs8D9U5799gq34n65iTJMz+8/5sfab8Mqw8j6Ivxbir+XZDOQsnS0ZSM7HMpAPX9+1ScY7ExAykHfzY/4n6vtutDKDX1c6v//pKsY0kYGscY4JGPEXQ/y1kIG0xRueb5HM0VcO+tYEhAzk3eCv5d0z+G/zA/6n5lf9TzIBI/5iiL+WluJPBgLxaKkFRgR/LfhrwV8L/lrw19KSPxkIxKOlFhgR/LXgrwV/LfhrwV9LS/5kIBCPllpgRPDXgr8W/LXgrwV/LS35k4FAPFpqgRHBXwv+WvDXgr8W/LW05E8GAvFoqQVGBH8t+GvBXwv+WvDX0pI/GQjEo6UWGBH8teCvBX8t+GvBX0tL/mQgEI+WWmBE8NeCvxb8teCvBX8tLfmTgUA8zt4Cly9jsL+WAX8t+GvBX8tL/ludwxcg/sT/FYi/FjIQiM35W+A4dHes77rEXwv+WvDX8qL/eufwBYg/8X8F4q+FDARi01ILjAj+WvDXgr8W/LXgr6UlfzMDuV76LmNJ9dKXshtQS164vHK99P3lOr+SJIxJMY9SjE1OsWsa2Rs2tPObaOPQWTfXrpd+KccuHL5NWoNvl3a5GrdrtKOq1FVrqQKPN5bFHq9XeSn4v9Xf2rjlU/qbHc+eQoQ05f9C55zXGH9Q+KB/NlbaI5whk1bcYXQGSqc5eKPzyqi94l/pvNw5fIHEXxzJl/2rkyD+xH+L0t8n0x2HxdacbtcbPzO4dHsykKyXT2tGljEYeyVvzlST/cchnS7cfp+3VROPqtisQheVYNktCbez/45BLj2D9Eh5k4Ivk9bgcej6PrsyyZ8Ha6xfsZ6sV2Vjxf99/k57XPWp/a2+aF8hQhry92rI0QxkraZ90j+pecsF2JQpxg9noLSbw9robG1f98/f+Y7O4QvY8a+cvhDJl/3z4xH/aWX7J/zz48WL/wZOBmKOGuPQJWffX64fG1yezUDyzXVKZc7f8/sZlWZZppFklsWWiWdWbBpkY6aycj7GIHe99N0wbMx44PsUM5hhnK/pOHT95fJ0jfVmOs/Vq7z+4P85//J9jo/hn1AabRQipB1/t4YczEDWaton/csMZKeMMW+zKru7KvbeDOS9ncMXWJ8BfzOSL/vnRyD+a9s/4Z8fIV78N3AyEGuP9TntWweXZzOQUjHdzaw+dXVMF6zKO1zzRnPikUegwJjW5HXG3L9+IWsjd91y1lTfmINvU82AH1fp9o/bqDZr7Px7UXUP1yu7/uD/Rv/yFMrGa/gY/mZftKsQIe34uzVkrXM2tq/VtE/6T2P6LGGymLguszlvK6ZrVhOZ9301A3lz5/AFugMz4M9G8mX/ifgv+xL/Z/xXSa9PYmuMGt4Ngg8MLt3774EU5+ZmIP3lWt/fKtSTl81iV87WnOG4+68us83ZbX6W913W80X4MHkP+KhU/eUy5I3pcI19/OFPgPfWK6v+4P9Of7s9rvrU/nZftKsQIe34uzVktXOut6/UtI/6lyO8lT4bMjtXjs3m8O4M5N2dwxc4MgP+bCRf9if+9b7Ef4MDGUiRRNT3Etzlwg8OLs9mILeTSZWsGlNkINlDgdX5j0M3d9plP75arHm6WQxzbWv/tUEufSIuWdqq5z4gwJrBjMnnofKljAM1dlparLmSM+2tV1b9wf+9/lZ73PCp/K2+aGchQtrx31dDtjMQt5xP+1sZyLaMMW8zBsrlpa5oIG/MQN7eOXyB9RnwNyP5sj/xT0oi/vs4koEkzLbmqDGN5edAPja4PJ2BzEdN0qkix8pevZUzvyUfOO57PZKotJzHOpJTbHXQx7GyIGTaViK4OphlZzyv585byUCkZDMwIyssljX219jl5XT+8ES9qusP/u/1t9vjtk/ub/ZF+woR0pK/VUOm4xmIV86n/fPKbAxxpoy5cmwMlFPZHCYjAs9nIB/pHL5At7EG/71IvuZP/In/M3QvZiD2DDw942WR7xODS7eVgRzieumri3Df9sqYt1Is/DpPtsA7W1Xr8+kl/pH99eCv5d3+qwPlB5pDu/H/diSfg/hraTf+MSADgdh8dAb8hX4S/8j+evDX8s0M5BPNod34fzuSz0H8tbQb/xi8NwNZ4UT3/aElPtkCv9FP4u8T3f8b4K/lixnIR5pDu/H/diSfg/hraTf+MfhaBgLwEVpqgRHBXwv+WvDXgr8W/LW05N/9M/47/3QAAAAAAAAf4L8/f28/3AOBeHQNrQFEBH8t+GvBXwv+WvDX0pI/GQjEo6UWGBH8teCvBX8t+GvBX0tL/mQgEI+WWmBE8NeCvxb8teCvBX8tLfmTgUA8WmqBEcFfC/5a8NeCvxb8tbTkTwYC8WipBUYEfy34a8FfC/5a8NfSkj8ZCMSjpRYYEfy14K8Ffy34a8FfS0v+ZCBwaq6Xvuu64ju0o7TAm/yN9MuYAvpn3yUVxf/GOHRFFQrin1af7AoE8Z+m7ByWKxDD/1ZvMu7XIIb/lJ1CwPqf+mcjwDn9jaHK6UDD+Icaf2vVWOPvqn+A8desKtPW+EsGAqdlHLquv4yXPkYPWHK99A/v66VPO5EY/tM4PPyL77MN4j9N0zSNQ9cPQx9xBuZ+wXAQ/+laN91pmuL4p6RNIIj/OHRpBxQxA7Q7oPP5m0NVcgLpuQTzDzH+WqqRxl8n/mHGX7eqbI6/ZCBwcoxpzPla4BYRZwAJxTWI43+bxJdVKIh/9AwkmQHnBPFPiNh+s+qTXYsQ/nnIQ/hXykv8s4sRw9/fGMrfeCWcf5Dxt/bfHn/JQODkBOoBfc6+hrdOvoIXx/8x7AfOQAI9hVJyvfRd31vPEcTwTzj9GqTNONziHrP+Z0HP/jirfxbna7kgv/wVwn9lYyj/aZqijL+ef5Txt/TfM/6SgcDJCdQDesScAUzJc9j5UnwM/2XZMWz8H5z+KQKLdNzMTyCG/0KRgETyv7fgvAON4p9+jKWPdg+h6HTSmzgh/Fc2hvI3tofxDzb+1kn39vhLBgInJ1APaFOuYETzn0LOgNPHHqKMQCuEWAPOqZ5COf0MzKbugIL4LxfgeunP/TmETULUf+6BaLEzkDjj7+pTWAHG39R/7/hLBgInJ1APaFB3f1Mo/zsxnqNNMf4no/kMIvjnxIv/2nwshv+d8gbIFMQ/4AzYJ+JTNHwO5NsYqqHG35Y+x7J3/CUDgZMTqAcsKFYeF2L4Xy99uogRYAbgEfIeyPI/oVTjaAj/LOxn/7+AXIqafyOGfzoDjv8UXIT2Wz949Yh5xAzK3xjEP9z4Wy0aBBt/n3kKjgwETkuZRgdbw6tXAYL9b57BPwm9EDIDyepPjKcIKkJ9H4KFuYQaxt+rQTH8za+SmabpjP7OULWcwsn7T9M/0PhrqUYaf81QBxp/3aoyTRMZCLTG+VrgMfDXgr8W/LXgrwV/LfhrIQOB2LTUAiOCvxb8teCvBX8t+GtpyZ8MBOLRUguMCP5a8NeCvxb8teCvpSV/MhCIR0stMCL4a8FfC/5a8NeCv5aW/Lt/xn/nn/KDOwAAAAAAAO/gvz9/bz9ZBiLMigAAAAAAoFU6nsICAAAAAICvQQYCAAAAAADfgwwEAAAAAAC+BxkIAAAAAAB8DzIQAICf4Hrpu66/XKdpGoeu64ZRbfQ2Gj41AIAmIQMBAHiBcVj+Z8HbHPi8RHI9SMOnBgDQIGQgAABPcr30XbLifr30TH4BAAA2IQMBAHiO27q7+cSPtSR/z1ceLO9LX7jtXOxqbB7Gx5/DOL/SX67pxnSzuz137i/jfIzkxGrDcvMwFmWOw/0vv1jzdO4FpH/MRaVUJ79yatkORWnWqdkm5kVZCRoAALiQgQAAPIWbgKQvlDlAmkrU0+f8QwzFAdKp8zjMU+Ji8l4VvbG91E73rmQzw9JnTOfty4tesc7pvJaB2KfmZiDOqbkmzkUxzg4AANYgAwEAeIbiEayFfMJc3J1IJvX1rYkiBcknu/U8fH5vWkixsc5Aiu2Od5nd1IZGXlCkHUb+sBTmnc4rGYh3al4G4p3a0QykPjsAAFiFDAQA4CmceyDlSvg8Ry2e4klm1wVmBmLMbtMC5xfu+11uOc5lniB724vzqR9EcgzN2fajiCTZcordOJ3VGNk3PlZOzctAvOC7JvVVd4IGAACrdGQgAADP4N0Ese6BzPPaclpuru+nBa18vsG8oZDfBxiLDKTe7niv3azwfGblvl/O1CnWPZ2NeyBWCrN5aqsZiBF87oEAAHwYMhAAgCe5r6En09HyEaRqqd75mMTKx9mT/2mrS96fT8LrTKOcY3vbq7OprPbc67mfeZINFFP2qljvdF7IQNxTcz8HsufU9n8OZOVSAgBABhkIAMDzZA/sFDc+7uQpRLW5ehjI+yR6udifTaznffMJc5mBmDcm0sP1w2D8t06OofW5i/u28ik0q1jzdLwMpIxylYGsnJrxVFWRhOSndvgeiBk0AABw6chAAADAfybpxWLeVOw7Se9GvcgJzw4AIABkIAAAML1rMl3duDnhHJ0MBABADBkIAABM75lMG5/OP+EcnQwEAEAMGQgAAAAAAHyPLAP5Z/x3/qk/tgcAAAAAAPA6//35e/vhHgjEo0ty6IjgrwV/LfhrwV8L/lrw19LxFBaEpqUWGBH8teCvBX8t+GvBX0tL/mQgEI+WWmBE8NeCvxb8teCvBX8tLfmTgUA8WmqBEcFfC/5a8NeCvxb8tbTkTwYC8WipBUYEfy34a8FfC/5a8NfSkj8ZCMSjpRYYEfy14K8Ffy34a8FfS0v+dgYyDuW3LY3D/H1T10ufvHr/6/aVuAXpF1QBvI1ztsD717KlLee+qdx8Tn+H+RyWM8D/S0SvP/grKQblZTg+p3+i+wh2simdTJzT3+B6mbru/hOv/uCvJnb/s8t/VwaSf+NtloEkmUn9IsBHOF8LtJrabdswTo+RdG4o5/P3GYeu6/s+5gx+iuwfvf7gL2YcnGXAE/obrstX2N+uRLz2O3XddDunoZu6bopVf/DXEr3/2ee/IwO5XvquH4beykDKBMTPQJIpWlcUXixypHvW3ef1MoukmmU52eGSQ5qFp2tFt43mbtdLn97tyWaa6U7psazt8Cqna4G3qztmA2XSAMsmeDp/l3HoqhPD/ytErz/4q4mTgSzJRrEtG4/nHU7nb3Lpl1nvOCyzYfy/Q3D/6P3PTv/NDOQ2hF+T2fQylzZm1e5E23yM6174fYf+cs1zGquwRSR59f7e+i1FhuQUXux1vfRFPmR0g8X25NQ6IwMpF3HgJU7aAvOrnDW6rDme1b/iUcljrkEG949ef/BXEycDGYfucadyXtzL4n/bIVYGkq67p+vx+H+H4P7R+5+d/hsZyDw3r2bT+W2Amb0ZyHxvpr7xmr69/kDKypvz18ujrhSeF5WXkOxWvFBvv176bhiGKgMptsOrnLQFtpaBzAsEIWfw0f2j1x/81eSfA0mGrrP5p+1z/t3ceNv/bP42wWfA+GuJ3v+8IQNJ7wW490A2UojCJ89c7PyiwN2j/PiJ1ddWGYhZeJ6BWB9tKbOwbL/79vvfY5mBVNvhVU7aAtvKQJIV1Lgz+Oj+0esP/mcg/yDn+fzrpwu6YawHbDKQr4K/lOj9z8sZyDCU/+WV8TmQKuHYcw9k/t2+B2LdNjb2cJ6i2rgHYhb+jnsgQ3JDJc1AjO3wKidtgflEt34OMtQIauTr8xng/wWC1x/8T8RtNnBe/zS8+WTlRrHtdP4m9ecQTht/E/ylRO9/dvq7GUiX331wMpDqNsihDMT4HMjmB7YTkayY9Ey9+xle4VufA8m6xuQPa3uRgVjb4VVO2gKLpfakCeYN8Kz+LiHvISTE9I9ef/DXsnw6shzPT+efNFArASnCfz5/k/L/Yuqn08bfBH8t0fufff5+BuLenFj9sLebQTjPSS2bi4lbV26uRZKDJf9B1WVYeaLKLrw+XeO/Jn8cen7J+XxJnoFY2+FVTtcC6wX3W+1I6lFawU7nv0HMGfxCWP/o9Qd/Kd5HNs/oX4c67VTzofOM/ia3pfcu+69gJ/y/Rnz/0P3PHn++E30/24+IwXcI0wId8NeCvxb8teCvBX8t+GshA3kOMpCz0FILjAj+WvDXgr8W/LXgr6UlfzKQ/ZCBnIWWWmBE8NeCvxb8teCvBX8tLfmTgUA8WmqBEcFfC/5a8NeCvxb8tbTk3/0z/jv/dAAAAAAAAB/gvz9/bz/cA4F4dA2tAUQEfy34a8FfC/5a8NfSkj8ZCMSjpRYYEfy14K8Ffy34a8FfS0v+ZCAQj5ZaYETw14K/Fvy14K8Ffy0t+ZOBQDxaaoERwV8L/lrw14K/Fvy1tORPBgLxaKkFRgR/LfhrwV8L/lrw19KSPxkIxKOlFhgR/LXgrwV/LfhrwV9LS/4rGcg45P9/Fl/GBychTAu8Xnqr+eD/JfDX0pB/f7nOm2P4lwP4chHO558EetaM5O/QUP3HX8AP+PsZyPXSL70uXwcOJyJICxyHeeKS/Drh/yXw1xLc/zZ8DuP0mAzPI2AM/5xxWE7gfP7bE4xz+5sEr//4i/kJfz8DSVt81kFcL31/uc4LFMkhli5kTl/SdYxhzDuaLMfJVkHMvsjcwZapjmtmY3mvt5yAJ2kldFvFJn+sFevEBGxitEC3BeH/FfDXEtw/SUDKFCSEf0Y+rpzPfysDObu/RfD6j7+Y3/B3M5A6PUhn2F02K5+XidJdbjvkiUk5IV9SBvvduU5usGQLhkx53HF4FOhN/e0MJC1+LiM9u61i7QyksjZjAh4hWmDdgua/8P8C+GuJ7p8lHVk6EsM/pRgOz+efLi8a49/p/Q2i13/8tfyIv5uB1Pc07FsH0zhUyUayh5eBXC99NwyPt5Y5x1ymdfxsh20ZKzDGvQ5LP5d0ZdaKtTKQotitw0FFwBaY1Wn8vwD+WqL7N5SBlKPhmf2ztcY7kfxnotd//LX8iL+XgRSz7PUMpJh6pzvYGch9a5ZHFOTT8LILymfthoz1huK5LOOo2XmUkskbrIewyrdXwfKKdQ8HHgFbYLNrGKcFfy3R/ZvJQOpnCs7tb43dkfzvRK//+Gv5EX8nAykb/Z57II9XstetDGRIblSYdzLss3nhHkj5jNeOeyC1ZHb0bhh3FVtmIEaxm4eDkhAt8Eee4zwv+GsJ7p8lHeOQroqF8H9gPA5wan/jgYhQ/jPB6z/+Yn7D385AqkZfZiDZhxjqT5Pbc//yvcUsfHXind2bTfb2ZNwMZBzsmxVFBlJLXi99eWNnR7FFBuKdu7UdXGK0wLJ+LHUN/6+Av5bg/kkKkicgQfynabIfajqd//J5yvJ/zYnh7xC8/uMv5if86wwk/V+kKpaHrObdqkyl+Ah4lYFknU2dvdxwPo1WverJlDlU8r9lXYYdGYglmRimuYhVbEl/ua4W68QEbIK0wLQuZBcV/y+Bv5bo/smYE+5zCNM0VfP5O6fzTycdmW4Qf4/o9R9/LT/gb2YgzhR4HKqPeVj7rD9P9WY2n986ASQV7yZMC3TAXwv+WvDXgr8W/LXgr+WDGci3ExAykJ+kpRYYEfy14K8Ffy34a8FfS0v+781Avp6AhMhA4N201AIjgr8W/LXgrwV/Lfhracnf/050gLPSUguMCP5a8NeCvxb8teCvpSX/7p/x3/mnAwAAAAAA+AD//fl7++EeCMSja2gNICL4a8FfC/5a8NeCv5aW/MlAIB4ttcCI4K8Ffy34a8FfC/5aWvInA4F4tNQCI4K/Fvy14K8Ffy34a2nJnwwE4tFSC4wI/lrw14K/Fvy14K+lJX8yEIhHSy0wIvhrwV8L/lrw14K/lpb8yUAgHi21wIjgrwV/LfhrwV8L/lpa8jczkOul7/KvFhyHrvv2lw0COJyzBd6aTfZ9nvdN5eZz+jvM57CcAf5fInr9wf+LGP3Pbdw+n/9+VXOz3H8voeqPAf5afsB/Vwby6AXIQOAUnK8FWk0taUZFBn8+f59x6Lq+72POAKbI/tHrD/7fw+p/xuFhfH/1HP4HVMfBnnWcL/4WkeqPBf5afsN/RwayrEIMY9p9ZJ1IslQx9yvZvkmXYs/U0hwJYI3TtcDrpe/6y5hV5KwV5U3wdP4u49BVJ4b/V4hef/D/Hlb/U76evKL03696vfTOtOB08beIVH8s8NfyI/5bGcj91yHPYUb/z6Svs2+lVLuRgcBBTtoC84qcNZK8LZzUv+J66ZN1h2Az+Cm4f/T6g/+38QfS062h7lEdh+5x+7LLd9b77yBe/cnBX8uP+K9nIPMvKynHo6eo72gUGYi3G8BBTtoCW8tAbjcQrnVjxf8LRK8/+H8bb0y9ncmpZvA7VFcWKfX+O4hXf3Lw1/Ij/msZyLCkDGsZSNmZzJlGflR3N4CDnLQFtpWBJA9hx53BR/ePXn/w/yLmtL78DMg0ncF/h2q2S4j458SrPzn4a/kR/5UMJF03OXwPZBirp7C83QAOctIWmA+r9XOQodbwqk98Jf0B/l8geP3B/+sY03r7P7HU++9RTWMecAYWr/7k4K/lR/xXM5DihsX650DqrsL8HIjRo/BAFhzjpC2wqMjl/wURbA0+IeQ9hISY/tHrD/5fxnzMwFrl0/vvUfU/Uqr330O4+lOAv5bf8F/JQOr/ldvLQMz/9sq6zWHuRgYCBzldC6wX3G+1O/m/39J2cDr/DWLO4BfC+kevP/h/B6v/MW4CPlqA0v+QapT4e+CvBX8tO/z5TnSIR5gW6IC/Fvy14K8Ffy34a8FfCxkIxKalFhgR/LXgrwV/LfhrwV9LS/5kIBCPllpgRPDXgr8W/LXgrwV/LS35k4FAPFpqgRHBXwv+WvDXgr8W/LW05N/9M/47/5SfBgMAAAAAAHgH//35e/vhHgjEo2toDSAi+GvBXwv+WvDXgr+WlvzJQCAeLbXAiOCvBX8t+GvBXwv+WlryJwOBeLTUAiOCvxb8teCvBX8t+GtpyZ8MBOLRUguMCP5a8NeCvxb8teCvpSV/MhCIR0stMCL4a8FfC/5a8NeCv5aW/MlAIB4ttcCI4K8Ffy34a8FfC/5aWvI3M5Drpe+6bhiXt4xD13XdMN5eKekv1+R9M3MB1bvur3j7A6zSk6gS0AAAAihJREFUUguMCP5a8NeCvxb8teCvpSX/XRnILf9It9z2eGQey5Z5l/uftz3qvdf3B1ilpRYYEfy14K8Ffy34a8FfS0v+OzKQR/6xmoE8bpIsR0l2MTKQ1f3NlAXgQUstMCL4a8FfC/5a8NeCv5aW/LcykPuvw7CegdQJxWNbf7kaCcX6/mQgsEpLLTAi+GvBXwv+WvDXgr+WlvzXM5D5lzJj2JOBLPvsy0BIO2AnLbXAiOCvBX8t+GvBXwv+WlryX8tAhmHOCJ7JQJZtR+6B8HF02KSlFhgR/LXgrwV/LfhrwV9LS/4rGUiXZA1bGUjxufJil83PrVtFAni01AIjgr8W/LXgrwV/Lfhracl/NQPx73F4dzXmLVmKYSUXa/uTjcAqLbXAiOCvBX8t+GvBXwv+WlryX8lA1p6aMlME9+s9nITC/zoQMhBYo6UWGBH8teCvBX8t+GvBX0tL/nwnOsSjpRYYEfy14K8Ffy34a8FfS0v+ZCAQj5ZaYETw14K/Fvy14K8Ffy0t+ZOBQDxaaoERwV8L/lrw14K/Fvy1tORPBgLxaKkFRgR/LfhrwV8L/lrw19KSf/fP+O/80wEAAAAAAHyA//78vf1wDwTi8d+fv2qFl8BfC/5a8NeCvxb8teCvJfUnA4F4tNQCI4K/Fvy14K8Ffy34a2nJnwwE4tFSC4wI/lrw14K/Fvy14K+lJX8yEIhHSy0wIvhrwV8L/lrw14K/lpb8/z/S+XxNsKHGwAAAAABJRU5ErkJggg=="/>
        <xdr:cNvSpPr>
          <a:spLocks noChangeAspect="1" noChangeArrowheads="1"/>
        </xdr:cNvSpPr>
      </xdr:nvSpPr>
      <xdr:spPr bwMode="auto">
        <a:xfrm>
          <a:off x="2781300" y="2163127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>
      <pane xSplit="2" ySplit="3" topLeftCell="F19" activePane="bottomRight" state="frozen"/>
      <selection pane="topRight" activeCell="C1" sqref="C1"/>
      <selection pane="bottomLeft" activeCell="A4" sqref="A4"/>
      <selection pane="bottomRight" activeCell="P58" sqref="P58"/>
    </sheetView>
  </sheetViews>
  <sheetFormatPr defaultRowHeight="15" x14ac:dyDescent="0.25"/>
  <cols>
    <col min="1" max="1" width="3.7109375" customWidth="1"/>
    <col min="2" max="2" width="26.42578125" customWidth="1"/>
    <col min="3" max="3" width="10" customWidth="1"/>
    <col min="4" max="4" width="8.85546875" customWidth="1"/>
    <col min="5" max="5" width="8.140625" customWidth="1"/>
    <col min="6" max="6" width="7.28515625" style="1" customWidth="1"/>
    <col min="7" max="8" width="7.7109375" customWidth="1"/>
    <col min="9" max="9" width="7.28515625" customWidth="1"/>
    <col min="10" max="10" width="8.28515625" customWidth="1"/>
    <col min="12" max="12" width="9" customWidth="1"/>
  </cols>
  <sheetData>
    <row r="1" spans="1:29" s="7" customFormat="1" ht="21" customHeight="1" x14ac:dyDescent="0.35">
      <c r="B1" s="7" t="s">
        <v>48</v>
      </c>
      <c r="C1" s="8"/>
      <c r="D1" s="43" t="s">
        <v>86</v>
      </c>
      <c r="E1" s="43"/>
      <c r="F1" s="43"/>
      <c r="G1" s="43"/>
      <c r="H1" s="43"/>
      <c r="I1" s="43"/>
    </row>
    <row r="2" spans="1:29" s="7" customFormat="1" ht="21" x14ac:dyDescent="0.35">
      <c r="B2" s="40"/>
      <c r="C2" s="37"/>
      <c r="D2" s="37"/>
      <c r="E2" s="37"/>
      <c r="F2" s="37"/>
      <c r="G2" s="38"/>
      <c r="H2" s="3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9" ht="74.25" customHeight="1" x14ac:dyDescent="0.25">
      <c r="A3" s="2"/>
      <c r="B3" s="18" t="s">
        <v>3</v>
      </c>
      <c r="C3" s="41" t="s">
        <v>52</v>
      </c>
      <c r="D3" s="35" t="s">
        <v>57</v>
      </c>
      <c r="E3" s="36" t="s">
        <v>54</v>
      </c>
      <c r="F3" s="31" t="s">
        <v>55</v>
      </c>
      <c r="G3" s="31" t="s">
        <v>56</v>
      </c>
      <c r="H3" s="31" t="s">
        <v>53</v>
      </c>
      <c r="I3" s="21" t="s">
        <v>58</v>
      </c>
      <c r="J3" s="21" t="s">
        <v>70</v>
      </c>
      <c r="K3" s="21" t="s">
        <v>71</v>
      </c>
      <c r="L3" s="21" t="s">
        <v>59</v>
      </c>
      <c r="M3" s="31" t="s">
        <v>60</v>
      </c>
      <c r="N3" s="36" t="s">
        <v>61</v>
      </c>
      <c r="O3" s="31" t="s">
        <v>62</v>
      </c>
      <c r="P3" s="31" t="s">
        <v>63</v>
      </c>
      <c r="Q3" s="21" t="s">
        <v>64</v>
      </c>
      <c r="R3" s="36" t="s">
        <v>65</v>
      </c>
      <c r="S3" s="21" t="s">
        <v>66</v>
      </c>
      <c r="T3" s="21" t="s">
        <v>67</v>
      </c>
      <c r="U3" s="21" t="s">
        <v>72</v>
      </c>
      <c r="V3" s="31" t="s">
        <v>68</v>
      </c>
      <c r="W3" s="21" t="s">
        <v>73</v>
      </c>
      <c r="X3" s="21" t="s">
        <v>51</v>
      </c>
      <c r="Y3" s="20" t="s">
        <v>69</v>
      </c>
      <c r="Z3" s="23"/>
      <c r="AA3" s="23"/>
      <c r="AB3" s="23"/>
      <c r="AC3" s="23"/>
    </row>
    <row r="4" spans="1:29" s="1" customFormat="1" ht="15" customHeight="1" x14ac:dyDescent="0.25">
      <c r="A4" s="2">
        <v>1</v>
      </c>
      <c r="B4" s="2"/>
      <c r="C4" s="58"/>
      <c r="D4" s="30"/>
      <c r="E4" s="30"/>
      <c r="F4" s="31"/>
      <c r="G4" s="31"/>
      <c r="H4" s="31"/>
      <c r="J4" s="22"/>
      <c r="K4" s="22"/>
      <c r="L4" s="22"/>
      <c r="M4" s="31"/>
      <c r="N4" s="22"/>
      <c r="O4" s="31"/>
      <c r="P4" s="21"/>
      <c r="Q4" s="22"/>
      <c r="R4" s="22"/>
      <c r="S4" s="22"/>
      <c r="T4" s="20"/>
      <c r="U4" s="20"/>
      <c r="V4" s="33"/>
      <c r="W4" s="20"/>
      <c r="X4" s="20"/>
    </row>
    <row r="5" spans="1:29" ht="45" x14ac:dyDescent="0.25">
      <c r="A5" s="2"/>
      <c r="B5" s="24" t="s">
        <v>4</v>
      </c>
      <c r="C5" s="2"/>
      <c r="D5" s="20"/>
      <c r="E5" s="20"/>
      <c r="F5" s="20"/>
      <c r="G5" s="20"/>
      <c r="H5" s="20"/>
      <c r="I5" s="2"/>
      <c r="J5" s="20"/>
      <c r="K5" s="20"/>
      <c r="L5" s="20"/>
      <c r="M5" s="20"/>
      <c r="N5" s="20"/>
      <c r="O5" s="20"/>
      <c r="P5" s="2"/>
      <c r="Q5" s="20"/>
      <c r="R5" s="20"/>
      <c r="S5" s="20"/>
      <c r="T5" s="20"/>
      <c r="U5" s="20"/>
      <c r="V5" s="20"/>
      <c r="W5" s="20"/>
      <c r="X5" s="20"/>
      <c r="Y5" s="2"/>
    </row>
    <row r="6" spans="1:29" ht="15.75" x14ac:dyDescent="0.25">
      <c r="A6" s="2"/>
      <c r="B6" s="12" t="s">
        <v>39</v>
      </c>
      <c r="C6" s="62">
        <v>5</v>
      </c>
      <c r="D6" s="62">
        <v>3</v>
      </c>
      <c r="E6" s="62">
        <v>5</v>
      </c>
      <c r="F6" s="62"/>
      <c r="G6" s="62">
        <v>2</v>
      </c>
      <c r="H6" s="62">
        <v>6</v>
      </c>
      <c r="I6" s="63"/>
      <c r="J6" s="62"/>
      <c r="K6" s="62">
        <v>2</v>
      </c>
      <c r="L6" s="62">
        <v>9</v>
      </c>
      <c r="M6" s="62">
        <v>5</v>
      </c>
      <c r="N6" s="62">
        <v>1</v>
      </c>
      <c r="O6" s="62">
        <v>1</v>
      </c>
      <c r="P6" s="62">
        <v>1</v>
      </c>
      <c r="Q6" s="62">
        <v>1</v>
      </c>
      <c r="R6" s="62">
        <v>3</v>
      </c>
      <c r="S6" s="62">
        <v>3</v>
      </c>
      <c r="T6" s="62">
        <v>4</v>
      </c>
      <c r="U6" s="62">
        <v>12</v>
      </c>
      <c r="V6" s="62">
        <v>3</v>
      </c>
      <c r="W6" s="62"/>
      <c r="X6" s="62">
        <v>58</v>
      </c>
      <c r="Y6" s="62">
        <f>SUM(C6:X6)</f>
        <v>124</v>
      </c>
    </row>
    <row r="7" spans="1:29" s="16" customFormat="1" ht="31.5" x14ac:dyDescent="0.25">
      <c r="A7" s="5"/>
      <c r="B7" s="25" t="s">
        <v>40</v>
      </c>
      <c r="C7" s="64" t="s">
        <v>89</v>
      </c>
      <c r="D7" s="64" t="s">
        <v>90</v>
      </c>
      <c r="E7" s="64" t="s">
        <v>91</v>
      </c>
      <c r="F7" s="64" t="s">
        <v>92</v>
      </c>
      <c r="G7" s="64" t="s">
        <v>93</v>
      </c>
      <c r="H7" s="64" t="s">
        <v>94</v>
      </c>
      <c r="I7" s="64" t="s">
        <v>95</v>
      </c>
      <c r="J7" s="65"/>
      <c r="K7" s="65"/>
      <c r="L7" s="65" t="s">
        <v>96</v>
      </c>
      <c r="M7" s="65" t="s">
        <v>97</v>
      </c>
      <c r="N7" s="65" t="s">
        <v>98</v>
      </c>
      <c r="O7" s="65" t="s">
        <v>99</v>
      </c>
      <c r="P7" s="65" t="s">
        <v>100</v>
      </c>
      <c r="Q7" s="65" t="s">
        <v>101</v>
      </c>
      <c r="R7" s="65" t="s">
        <v>102</v>
      </c>
      <c r="S7" s="65" t="s">
        <v>103</v>
      </c>
      <c r="T7" s="65" t="s">
        <v>104</v>
      </c>
      <c r="U7" s="65" t="s">
        <v>105</v>
      </c>
      <c r="V7" s="65" t="s">
        <v>106</v>
      </c>
      <c r="W7" s="65" t="s">
        <v>107</v>
      </c>
      <c r="X7" s="65" t="s">
        <v>108</v>
      </c>
      <c r="Y7" s="65" t="s">
        <v>109</v>
      </c>
    </row>
    <row r="8" spans="1:29" ht="15.75" x14ac:dyDescent="0.25">
      <c r="A8" s="2"/>
      <c r="B8" s="12" t="s">
        <v>41</v>
      </c>
      <c r="C8" s="66">
        <v>5</v>
      </c>
      <c r="D8" s="67">
        <v>2</v>
      </c>
      <c r="E8" s="67">
        <v>6</v>
      </c>
      <c r="F8" s="67">
        <v>9</v>
      </c>
      <c r="G8" s="67">
        <v>4</v>
      </c>
      <c r="H8" s="67">
        <v>4</v>
      </c>
      <c r="I8" s="66"/>
      <c r="J8" s="67"/>
      <c r="K8" s="67">
        <v>3</v>
      </c>
      <c r="L8" s="67">
        <v>4</v>
      </c>
      <c r="M8" s="67">
        <v>2</v>
      </c>
      <c r="N8" s="67">
        <v>2</v>
      </c>
      <c r="O8" s="67">
        <v>1</v>
      </c>
      <c r="P8" s="66"/>
      <c r="Q8" s="67">
        <v>2</v>
      </c>
      <c r="R8" s="67">
        <v>2</v>
      </c>
      <c r="S8" s="67">
        <v>3</v>
      </c>
      <c r="T8" s="67">
        <v>2</v>
      </c>
      <c r="U8" s="67">
        <v>3</v>
      </c>
      <c r="V8" s="67">
        <v>12</v>
      </c>
      <c r="W8" s="67"/>
      <c r="X8" s="67">
        <v>11</v>
      </c>
      <c r="Y8" s="66">
        <f>SUM(C8:X8)</f>
        <v>77</v>
      </c>
    </row>
    <row r="9" spans="1:29" ht="15.75" x14ac:dyDescent="0.25">
      <c r="A9" s="2"/>
      <c r="B9" s="12" t="s">
        <v>42</v>
      </c>
      <c r="C9" s="52"/>
      <c r="D9" s="62">
        <v>1</v>
      </c>
      <c r="E9" s="62">
        <v>2</v>
      </c>
      <c r="F9" s="62">
        <v>1</v>
      </c>
      <c r="G9" s="62">
        <v>1</v>
      </c>
      <c r="H9" s="62">
        <v>1</v>
      </c>
      <c r="I9" s="68"/>
      <c r="J9" s="62"/>
      <c r="K9" s="62"/>
      <c r="L9" s="62">
        <v>2</v>
      </c>
      <c r="M9" s="62">
        <v>1</v>
      </c>
      <c r="N9" s="62">
        <v>1</v>
      </c>
      <c r="O9" s="62">
        <v>1</v>
      </c>
      <c r="P9" s="68">
        <v>1</v>
      </c>
      <c r="Q9" s="62"/>
      <c r="R9" s="62">
        <v>1</v>
      </c>
      <c r="S9" s="62">
        <v>1</v>
      </c>
      <c r="T9" s="62"/>
      <c r="U9" s="62">
        <v>3</v>
      </c>
      <c r="V9" s="62">
        <v>5</v>
      </c>
      <c r="W9" s="62">
        <v>1</v>
      </c>
      <c r="X9" s="62">
        <v>18</v>
      </c>
      <c r="Y9" s="68">
        <v>41</v>
      </c>
    </row>
    <row r="10" spans="1:29" s="1" customFormat="1" ht="15" customHeight="1" x14ac:dyDescent="0.25">
      <c r="A10" s="2"/>
      <c r="B10" s="12" t="s">
        <v>45</v>
      </c>
      <c r="C10" s="68">
        <v>2</v>
      </c>
      <c r="D10" s="42">
        <v>1</v>
      </c>
      <c r="E10" s="42">
        <v>2</v>
      </c>
      <c r="F10" s="42"/>
      <c r="G10" s="42"/>
      <c r="H10" s="42">
        <v>4</v>
      </c>
      <c r="I10" s="68">
        <v>1</v>
      </c>
      <c r="J10" s="42"/>
      <c r="K10" s="42"/>
      <c r="L10" s="42">
        <v>2</v>
      </c>
      <c r="M10" s="42">
        <v>1</v>
      </c>
      <c r="N10" s="42">
        <v>2</v>
      </c>
      <c r="O10" s="42">
        <v>1</v>
      </c>
      <c r="P10" s="68"/>
      <c r="Q10" s="42"/>
      <c r="R10" s="42"/>
      <c r="S10" s="42"/>
      <c r="T10" s="42"/>
      <c r="U10" s="42">
        <v>1</v>
      </c>
      <c r="V10" s="42">
        <v>5</v>
      </c>
      <c r="W10" s="42"/>
      <c r="X10" s="42">
        <v>11</v>
      </c>
      <c r="Y10" s="68">
        <v>33</v>
      </c>
    </row>
    <row r="11" spans="1:29" ht="15" customHeight="1" x14ac:dyDescent="0.25">
      <c r="A11" s="2"/>
      <c r="B11" s="12" t="s">
        <v>43</v>
      </c>
      <c r="C11" s="68">
        <v>4</v>
      </c>
      <c r="D11" s="42">
        <v>3</v>
      </c>
      <c r="E11" s="42">
        <v>2</v>
      </c>
      <c r="F11" s="42">
        <v>2</v>
      </c>
      <c r="G11" s="42">
        <v>3</v>
      </c>
      <c r="H11" s="42">
        <v>1</v>
      </c>
      <c r="I11" s="68"/>
      <c r="J11" s="42"/>
      <c r="K11" s="42">
        <v>2</v>
      </c>
      <c r="L11" s="42">
        <v>4</v>
      </c>
      <c r="M11" s="42"/>
      <c r="N11" s="42">
        <v>3</v>
      </c>
      <c r="O11" s="42">
        <v>2</v>
      </c>
      <c r="P11" s="68">
        <v>1</v>
      </c>
      <c r="Q11" s="42">
        <v>1</v>
      </c>
      <c r="R11" s="42">
        <v>1</v>
      </c>
      <c r="S11" s="42">
        <v>2</v>
      </c>
      <c r="T11" s="42">
        <v>1</v>
      </c>
      <c r="U11" s="42">
        <v>1</v>
      </c>
      <c r="V11" s="42">
        <v>4</v>
      </c>
      <c r="W11" s="42"/>
      <c r="X11" s="42">
        <v>18</v>
      </c>
      <c r="Y11" s="68">
        <v>55</v>
      </c>
    </row>
    <row r="12" spans="1:29" ht="30.75" customHeight="1" x14ac:dyDescent="0.25">
      <c r="A12" s="2"/>
      <c r="B12" s="19" t="s">
        <v>6</v>
      </c>
      <c r="C12" s="71">
        <v>22</v>
      </c>
      <c r="D12" s="69">
        <v>15</v>
      </c>
      <c r="E12" s="69">
        <v>22</v>
      </c>
      <c r="F12" s="69">
        <v>13</v>
      </c>
      <c r="G12" s="69">
        <v>14</v>
      </c>
      <c r="H12" s="69">
        <v>19</v>
      </c>
      <c r="I12" s="70">
        <v>5</v>
      </c>
      <c r="J12" s="71"/>
      <c r="K12" s="71">
        <v>7</v>
      </c>
      <c r="L12" s="71">
        <v>22</v>
      </c>
      <c r="M12" s="71">
        <v>17</v>
      </c>
      <c r="N12" s="71">
        <v>11</v>
      </c>
      <c r="O12" s="71">
        <v>9</v>
      </c>
      <c r="P12" s="71">
        <v>5</v>
      </c>
      <c r="Q12" s="69">
        <v>5</v>
      </c>
      <c r="R12" s="69">
        <v>8</v>
      </c>
      <c r="S12" s="69">
        <v>11</v>
      </c>
      <c r="T12" s="69">
        <v>9</v>
      </c>
      <c r="U12" s="69">
        <v>26</v>
      </c>
      <c r="V12" s="69">
        <v>35</v>
      </c>
      <c r="W12" s="69">
        <v>2</v>
      </c>
      <c r="X12" s="69">
        <v>181</v>
      </c>
      <c r="Y12" s="71">
        <v>458</v>
      </c>
    </row>
    <row r="13" spans="1:29" ht="37.5" x14ac:dyDescent="0.3">
      <c r="A13" s="2"/>
      <c r="B13" s="26" t="s">
        <v>5</v>
      </c>
      <c r="C13" s="14"/>
      <c r="D13" s="14"/>
      <c r="E13" s="14"/>
      <c r="F13" s="14"/>
      <c r="G13" s="17"/>
      <c r="H13" s="14"/>
      <c r="I13" s="14"/>
      <c r="J13" s="14"/>
      <c r="K13" s="14"/>
      <c r="L13" s="2"/>
      <c r="M13" s="2"/>
      <c r="N13" s="2" t="s">
        <v>47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9" x14ac:dyDescent="0.25">
      <c r="A14" s="2"/>
      <c r="B14" s="25" t="s">
        <v>8</v>
      </c>
      <c r="C14" s="14">
        <v>1</v>
      </c>
      <c r="D14" s="14">
        <v>1</v>
      </c>
      <c r="E14" s="14">
        <v>1</v>
      </c>
      <c r="F14" s="47">
        <v>2</v>
      </c>
      <c r="G14" s="47">
        <v>1</v>
      </c>
      <c r="H14" s="47">
        <v>1</v>
      </c>
      <c r="I14" s="47"/>
      <c r="J14" s="47"/>
      <c r="K14" s="47"/>
      <c r="L14" s="47"/>
      <c r="M14" s="2"/>
      <c r="N14" s="2" t="s">
        <v>47</v>
      </c>
      <c r="O14" s="2">
        <v>2</v>
      </c>
      <c r="P14" s="2">
        <v>1</v>
      </c>
      <c r="Q14" s="2"/>
      <c r="R14" s="2"/>
      <c r="S14" s="2">
        <v>2</v>
      </c>
      <c r="T14" s="2"/>
      <c r="U14" s="2"/>
      <c r="V14" s="2">
        <v>2</v>
      </c>
      <c r="W14" s="2">
        <v>1</v>
      </c>
      <c r="X14" s="2">
        <v>26</v>
      </c>
      <c r="Y14" s="57">
        <v>38</v>
      </c>
    </row>
    <row r="15" spans="1:29" x14ac:dyDescent="0.25">
      <c r="A15" s="2"/>
      <c r="B15" s="25" t="s">
        <v>7</v>
      </c>
      <c r="C15" s="14"/>
      <c r="D15" s="14"/>
      <c r="E15" s="14"/>
      <c r="F15" s="47">
        <v>1</v>
      </c>
      <c r="G15" s="47">
        <v>4</v>
      </c>
      <c r="H15" s="47">
        <v>2</v>
      </c>
      <c r="I15" s="47">
        <v>1</v>
      </c>
      <c r="J15" s="47"/>
      <c r="K15" s="47"/>
      <c r="L15" s="47">
        <v>1</v>
      </c>
      <c r="M15" s="2">
        <v>1</v>
      </c>
      <c r="N15" s="2">
        <v>1</v>
      </c>
      <c r="O15" s="2">
        <v>1</v>
      </c>
      <c r="P15" s="2"/>
      <c r="Q15" s="2"/>
      <c r="R15" s="2">
        <v>2</v>
      </c>
      <c r="S15" s="2">
        <v>2</v>
      </c>
      <c r="T15" s="2"/>
      <c r="U15" s="2"/>
      <c r="V15" s="2">
        <v>4</v>
      </c>
      <c r="W15" s="2"/>
      <c r="X15" s="2">
        <v>30</v>
      </c>
      <c r="Y15" s="50">
        <v>50</v>
      </c>
    </row>
    <row r="16" spans="1:29" x14ac:dyDescent="0.25">
      <c r="A16" s="2"/>
      <c r="B16" s="25" t="s">
        <v>33</v>
      </c>
      <c r="C16" s="14"/>
      <c r="D16" s="14"/>
      <c r="E16" s="14"/>
      <c r="F16" s="47"/>
      <c r="G16" s="47"/>
      <c r="H16" s="47"/>
      <c r="I16" s="47"/>
      <c r="J16" s="47"/>
      <c r="K16" s="47"/>
      <c r="L16" s="47"/>
      <c r="M16" s="2">
        <v>3</v>
      </c>
      <c r="N16" s="2"/>
      <c r="O16" s="2"/>
      <c r="P16" s="2"/>
      <c r="Q16" s="2"/>
      <c r="R16" s="2"/>
      <c r="S16" s="2"/>
      <c r="T16" s="2"/>
      <c r="U16" s="2">
        <v>4</v>
      </c>
      <c r="V16" s="2">
        <v>5</v>
      </c>
      <c r="W16" s="2">
        <v>2</v>
      </c>
      <c r="X16" s="2">
        <v>37</v>
      </c>
      <c r="Y16" s="50">
        <v>51</v>
      </c>
    </row>
    <row r="17" spans="1:25" x14ac:dyDescent="0.25">
      <c r="A17" s="2"/>
      <c r="B17" s="25" t="s">
        <v>34</v>
      </c>
      <c r="C17" s="14"/>
      <c r="D17" s="14"/>
      <c r="E17" s="14"/>
      <c r="F17" s="47"/>
      <c r="G17" s="47"/>
      <c r="H17" s="47"/>
      <c r="I17" s="47"/>
      <c r="J17" s="47"/>
      <c r="K17" s="47"/>
      <c r="L17" s="47"/>
      <c r="M17" s="2"/>
      <c r="N17" s="2">
        <v>2</v>
      </c>
      <c r="O17" s="2"/>
      <c r="P17" s="2"/>
      <c r="Q17" s="2"/>
      <c r="R17" s="2"/>
      <c r="S17" s="2"/>
      <c r="T17" s="2"/>
      <c r="U17" s="2">
        <v>4</v>
      </c>
      <c r="V17" s="2">
        <v>4</v>
      </c>
      <c r="W17" s="2"/>
      <c r="X17" s="2">
        <v>26</v>
      </c>
      <c r="Y17" s="50">
        <v>36</v>
      </c>
    </row>
    <row r="18" spans="1:25" x14ac:dyDescent="0.25">
      <c r="A18" s="2"/>
      <c r="B18" s="25" t="s">
        <v>35</v>
      </c>
      <c r="C18" s="14">
        <v>2</v>
      </c>
      <c r="D18" s="14">
        <v>1</v>
      </c>
      <c r="E18" s="14"/>
      <c r="F18" s="47"/>
      <c r="G18" s="47"/>
      <c r="H18" s="47">
        <v>1</v>
      </c>
      <c r="I18" s="47"/>
      <c r="J18" s="47"/>
      <c r="K18" s="47"/>
      <c r="L18" s="47">
        <v>1</v>
      </c>
      <c r="M18" s="2"/>
      <c r="N18" s="2">
        <v>2</v>
      </c>
      <c r="O18" s="2"/>
      <c r="P18" s="2">
        <v>1</v>
      </c>
      <c r="Q18" s="2"/>
      <c r="R18" s="2"/>
      <c r="S18" s="2">
        <v>1</v>
      </c>
      <c r="T18" s="2"/>
      <c r="U18" s="2"/>
      <c r="V18" s="2">
        <v>2</v>
      </c>
      <c r="W18" s="2">
        <v>1</v>
      </c>
      <c r="X18" s="2">
        <v>17</v>
      </c>
      <c r="Y18" s="47">
        <v>29</v>
      </c>
    </row>
    <row r="19" spans="1:25" x14ac:dyDescent="0.25">
      <c r="A19" s="2"/>
      <c r="B19" s="25" t="s">
        <v>0</v>
      </c>
      <c r="C19" s="14">
        <v>2</v>
      </c>
      <c r="D19" s="14"/>
      <c r="E19" s="14">
        <v>1</v>
      </c>
      <c r="F19" s="47">
        <v>2</v>
      </c>
      <c r="G19" s="47">
        <v>2</v>
      </c>
      <c r="H19" s="47">
        <v>3</v>
      </c>
      <c r="I19" s="47"/>
      <c r="J19" s="47"/>
      <c r="K19" s="47"/>
      <c r="L19" s="47">
        <v>6</v>
      </c>
      <c r="M19" s="2">
        <v>3</v>
      </c>
      <c r="N19" s="2"/>
      <c r="O19" s="2">
        <v>2</v>
      </c>
      <c r="P19" s="2">
        <v>2</v>
      </c>
      <c r="Q19" s="2">
        <v>4</v>
      </c>
      <c r="R19" s="2"/>
      <c r="S19" s="2"/>
      <c r="T19" s="2">
        <v>9</v>
      </c>
      <c r="U19" s="2"/>
      <c r="V19" s="2">
        <v>11</v>
      </c>
      <c r="W19" s="2"/>
      <c r="X19" s="2">
        <v>56</v>
      </c>
      <c r="Y19" s="47">
        <v>103</v>
      </c>
    </row>
    <row r="20" spans="1:25" x14ac:dyDescent="0.25">
      <c r="A20" s="2"/>
      <c r="B20" s="25" t="s">
        <v>36</v>
      </c>
      <c r="C20" s="14"/>
      <c r="D20" s="14"/>
      <c r="E20" s="14">
        <v>1</v>
      </c>
      <c r="F20" s="47"/>
      <c r="G20" s="47"/>
      <c r="H20" s="47">
        <v>2</v>
      </c>
      <c r="I20" s="47"/>
      <c r="J20" s="47"/>
      <c r="K20" s="47">
        <v>1</v>
      </c>
      <c r="L20" s="47"/>
      <c r="M20" s="2"/>
      <c r="N20" s="2"/>
      <c r="O20" s="2">
        <v>4</v>
      </c>
      <c r="P20" s="2">
        <v>2</v>
      </c>
      <c r="Q20" s="2">
        <v>1</v>
      </c>
      <c r="R20" s="2"/>
      <c r="S20" s="2">
        <v>1</v>
      </c>
      <c r="T20" s="2"/>
      <c r="U20" s="2"/>
      <c r="V20" s="2">
        <v>2</v>
      </c>
      <c r="W20" s="2"/>
      <c r="X20" s="2">
        <v>40</v>
      </c>
      <c r="Y20" s="47">
        <v>54</v>
      </c>
    </row>
    <row r="21" spans="1:25" x14ac:dyDescent="0.25">
      <c r="A21" s="2"/>
      <c r="B21" s="12" t="s">
        <v>37</v>
      </c>
      <c r="C21" s="14"/>
      <c r="D21" s="14"/>
      <c r="E21" s="14"/>
      <c r="F21" s="47">
        <v>2</v>
      </c>
      <c r="G21" s="47">
        <v>6</v>
      </c>
      <c r="H21" s="47"/>
      <c r="I21" s="47"/>
      <c r="J21" s="47"/>
      <c r="K21" s="47"/>
      <c r="L21" s="47"/>
      <c r="M21" s="2"/>
      <c r="N21" s="2">
        <v>2</v>
      </c>
      <c r="O21" s="2"/>
      <c r="P21" s="2"/>
      <c r="Q21" s="2"/>
      <c r="R21" s="2"/>
      <c r="S21" s="2"/>
      <c r="T21" s="2"/>
      <c r="U21" s="2">
        <v>4</v>
      </c>
      <c r="V21" s="2">
        <v>6</v>
      </c>
      <c r="W21" s="2"/>
      <c r="X21" s="2">
        <v>14</v>
      </c>
      <c r="Y21" s="47">
        <v>34</v>
      </c>
    </row>
    <row r="22" spans="1:25" s="1" customFormat="1" x14ac:dyDescent="0.25">
      <c r="A22" s="2"/>
      <c r="B22" s="12" t="s">
        <v>38</v>
      </c>
      <c r="C22" s="14"/>
      <c r="D22" s="14"/>
      <c r="E22" s="14"/>
      <c r="F22" s="47"/>
      <c r="G22" s="47"/>
      <c r="H22" s="47"/>
      <c r="I22" s="47">
        <v>1</v>
      </c>
      <c r="J22" s="47"/>
      <c r="K22" s="47"/>
      <c r="L22" s="47"/>
      <c r="M22" s="2"/>
      <c r="N22" s="2">
        <v>1</v>
      </c>
      <c r="O22" s="2">
        <v>1</v>
      </c>
      <c r="P22" s="2">
        <v>1</v>
      </c>
      <c r="Q22" s="2"/>
      <c r="R22" s="2"/>
      <c r="S22" s="2"/>
      <c r="T22" s="2"/>
      <c r="U22" s="2">
        <v>2</v>
      </c>
      <c r="V22" s="2">
        <v>2</v>
      </c>
      <c r="W22" s="2">
        <v>1</v>
      </c>
      <c r="X22" s="2">
        <v>16</v>
      </c>
      <c r="Y22" s="47">
        <v>25</v>
      </c>
    </row>
    <row r="23" spans="1:25" s="1" customFormat="1" x14ac:dyDescent="0.25">
      <c r="A23" s="2"/>
      <c r="B23" s="12" t="s">
        <v>28</v>
      </c>
      <c r="C23" s="14"/>
      <c r="D23" s="14"/>
      <c r="E23" s="14"/>
      <c r="F23" s="47"/>
      <c r="G23" s="47"/>
      <c r="H23" s="47"/>
      <c r="I23" s="47"/>
      <c r="J23" s="47"/>
      <c r="K23" s="47"/>
      <c r="L23" s="4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2"/>
      <c r="B24" s="12" t="s">
        <v>19</v>
      </c>
      <c r="C24" s="15"/>
      <c r="D24" s="15"/>
      <c r="E24" s="15"/>
      <c r="F24" s="44"/>
      <c r="G24" s="47"/>
      <c r="H24" s="44"/>
      <c r="I24" s="44"/>
      <c r="J24" s="44"/>
      <c r="K24" s="47"/>
      <c r="L24" s="4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1" customFormat="1" x14ac:dyDescent="0.25">
      <c r="A25" s="9"/>
      <c r="B25" s="12"/>
      <c r="C25" s="15"/>
      <c r="D25" s="15"/>
      <c r="E25" s="15"/>
      <c r="F25" s="44"/>
      <c r="G25" s="47"/>
      <c r="H25" s="44"/>
      <c r="I25" s="44"/>
      <c r="J25" s="44"/>
      <c r="K25" s="47"/>
      <c r="L25" s="4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x14ac:dyDescent="0.25">
      <c r="A26" s="9"/>
      <c r="B26" s="12"/>
      <c r="C26" s="4"/>
      <c r="D26" s="4"/>
      <c r="E26" s="4"/>
      <c r="F26" s="4"/>
      <c r="G26" s="32"/>
      <c r="H26" s="4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45" x14ac:dyDescent="0.25">
      <c r="B27" s="2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B28" s="12" t="s">
        <v>22</v>
      </c>
      <c r="C28" s="14">
        <v>2</v>
      </c>
      <c r="D28" s="14"/>
      <c r="E28" s="14">
        <v>2</v>
      </c>
      <c r="F28" s="47">
        <v>1</v>
      </c>
      <c r="G28" s="47">
        <v>3</v>
      </c>
      <c r="H28" s="47">
        <v>2</v>
      </c>
      <c r="I28" s="47"/>
      <c r="J28" s="47"/>
      <c r="K28" s="47"/>
      <c r="L28" s="2">
        <v>2</v>
      </c>
      <c r="M28" s="2">
        <v>1</v>
      </c>
      <c r="N28" s="2"/>
      <c r="O28" s="2"/>
      <c r="P28" s="2">
        <v>3</v>
      </c>
      <c r="Q28" s="2"/>
      <c r="R28" s="2"/>
      <c r="S28" s="2"/>
      <c r="T28" s="2"/>
      <c r="U28" s="2">
        <v>5</v>
      </c>
      <c r="V28" s="2">
        <v>1</v>
      </c>
      <c r="W28" s="2"/>
      <c r="X28" s="2">
        <v>12</v>
      </c>
      <c r="Y28" s="2">
        <v>34</v>
      </c>
    </row>
    <row r="29" spans="1:25" x14ac:dyDescent="0.25">
      <c r="B29" s="12" t="s">
        <v>23</v>
      </c>
      <c r="C29" s="14">
        <v>1</v>
      </c>
      <c r="D29" s="14"/>
      <c r="E29" s="14">
        <v>1</v>
      </c>
      <c r="F29" s="47">
        <v>2</v>
      </c>
      <c r="G29" s="47"/>
      <c r="H29" s="47"/>
      <c r="I29" s="47"/>
      <c r="J29" s="47">
        <v>1</v>
      </c>
      <c r="K29" s="47">
        <v>1</v>
      </c>
      <c r="L29" s="2">
        <v>2</v>
      </c>
      <c r="M29" s="2">
        <v>1</v>
      </c>
      <c r="N29" s="2"/>
      <c r="O29" s="2"/>
      <c r="P29" s="2">
        <v>1</v>
      </c>
      <c r="Q29" s="2"/>
      <c r="R29" s="2"/>
      <c r="S29" s="2">
        <v>1</v>
      </c>
      <c r="T29" s="2"/>
      <c r="U29" s="2">
        <v>1</v>
      </c>
      <c r="V29" s="2">
        <v>2</v>
      </c>
      <c r="W29" s="2"/>
      <c r="X29" s="2">
        <v>16</v>
      </c>
      <c r="Y29" s="2">
        <v>30</v>
      </c>
    </row>
    <row r="30" spans="1:25" x14ac:dyDescent="0.25">
      <c r="B30" s="12" t="s">
        <v>24</v>
      </c>
      <c r="C30" s="14">
        <v>5</v>
      </c>
      <c r="D30" s="14">
        <v>17</v>
      </c>
      <c r="E30" s="14">
        <v>6</v>
      </c>
      <c r="F30" s="47">
        <v>38</v>
      </c>
      <c r="G30" s="47">
        <v>7</v>
      </c>
      <c r="H30" s="47">
        <v>17</v>
      </c>
      <c r="I30" s="47"/>
      <c r="J30" s="47">
        <v>2</v>
      </c>
      <c r="K30" s="47">
        <v>4</v>
      </c>
      <c r="L30" s="2">
        <v>12</v>
      </c>
      <c r="M30" s="2">
        <v>12</v>
      </c>
      <c r="N30" s="2">
        <v>10</v>
      </c>
      <c r="O30" s="2">
        <v>2</v>
      </c>
      <c r="P30" s="2">
        <v>8</v>
      </c>
      <c r="Q30" s="2">
        <v>4</v>
      </c>
      <c r="R30" s="2">
        <v>24</v>
      </c>
      <c r="S30" s="2">
        <v>9</v>
      </c>
      <c r="T30" s="2">
        <v>4</v>
      </c>
      <c r="U30" s="2">
        <v>34</v>
      </c>
      <c r="V30" s="2">
        <v>31</v>
      </c>
      <c r="W30" s="2">
        <v>3</v>
      </c>
      <c r="X30" s="2">
        <v>108</v>
      </c>
      <c r="Y30" s="2">
        <v>512</v>
      </c>
    </row>
    <row r="31" spans="1:25" s="1" customFormat="1" x14ac:dyDescent="0.25">
      <c r="B31" s="12" t="s">
        <v>44</v>
      </c>
      <c r="C31" s="14">
        <v>1</v>
      </c>
      <c r="D31" s="14">
        <v>1</v>
      </c>
      <c r="E31" s="14">
        <v>2</v>
      </c>
      <c r="F31" s="47">
        <v>3</v>
      </c>
      <c r="G31" s="47">
        <v>3</v>
      </c>
      <c r="H31" s="47">
        <v>2</v>
      </c>
      <c r="I31" s="47"/>
      <c r="J31" s="47"/>
      <c r="K31" s="47"/>
      <c r="L31" s="2">
        <v>1</v>
      </c>
      <c r="M31" s="2">
        <v>1</v>
      </c>
      <c r="N31" s="2"/>
      <c r="O31" s="2"/>
      <c r="P31" s="2">
        <v>1</v>
      </c>
      <c r="Q31" s="2">
        <v>3</v>
      </c>
      <c r="R31" s="2"/>
      <c r="S31" s="2">
        <v>2</v>
      </c>
      <c r="T31" s="2"/>
      <c r="U31" s="2">
        <v>2</v>
      </c>
      <c r="V31" s="2">
        <v>3</v>
      </c>
      <c r="W31" s="2">
        <v>2</v>
      </c>
      <c r="X31" s="2">
        <v>28</v>
      </c>
      <c r="Y31" s="2">
        <v>55</v>
      </c>
    </row>
    <row r="32" spans="1:25" ht="30" x14ac:dyDescent="0.25">
      <c r="B32" s="27" t="s">
        <v>25</v>
      </c>
      <c r="C32" s="14"/>
      <c r="D32" s="14"/>
      <c r="E32" s="14"/>
      <c r="F32" s="14"/>
      <c r="G32" s="14"/>
      <c r="H32" s="14"/>
      <c r="I32" s="14"/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7" customFormat="1" x14ac:dyDescent="0.25">
      <c r="B33" s="19" t="s">
        <v>20</v>
      </c>
      <c r="C33" s="15"/>
      <c r="D33" s="15"/>
      <c r="E33" s="15"/>
      <c r="F33" s="15"/>
      <c r="G33" s="15"/>
      <c r="H33" s="15"/>
      <c r="I33" s="15"/>
      <c r="J33" s="15"/>
      <c r="K33" s="1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x14ac:dyDescent="0.25">
      <c r="A34" s="2"/>
      <c r="B34" s="28" t="s">
        <v>11</v>
      </c>
      <c r="C34" s="14"/>
      <c r="D34" s="14"/>
      <c r="E34" s="14"/>
      <c r="F34" s="14"/>
      <c r="G34" s="14"/>
      <c r="H34" s="14"/>
      <c r="I34" s="14"/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2"/>
      <c r="B35" s="29" t="s">
        <v>18</v>
      </c>
      <c r="C35" s="5"/>
      <c r="D35" s="5"/>
      <c r="E35" s="5"/>
      <c r="F35" s="14"/>
      <c r="G35" s="14"/>
      <c r="H35" s="5"/>
      <c r="I35" s="14"/>
      <c r="J35" s="14"/>
      <c r="K35" s="14"/>
      <c r="L35" s="2"/>
      <c r="M35" s="2">
        <v>6</v>
      </c>
      <c r="N35" s="2"/>
      <c r="O35" s="2"/>
      <c r="P35" s="2"/>
      <c r="Q35" s="2"/>
      <c r="R35" s="2"/>
      <c r="S35" s="2"/>
      <c r="T35" s="2">
        <v>8</v>
      </c>
      <c r="U35" s="2">
        <v>18</v>
      </c>
      <c r="V35" s="2"/>
      <c r="W35" s="2"/>
      <c r="X35" s="2"/>
      <c r="Y35" s="2">
        <f>SUM(C35:X35)</f>
        <v>32</v>
      </c>
    </row>
    <row r="36" spans="1:25" s="55" customFormat="1" x14ac:dyDescent="0.25">
      <c r="A36" s="47"/>
      <c r="B36" s="25" t="s">
        <v>12</v>
      </c>
      <c r="C36" s="47"/>
      <c r="D36" s="47">
        <v>1</v>
      </c>
      <c r="E36" s="47">
        <v>2</v>
      </c>
      <c r="F36" s="47">
        <v>4</v>
      </c>
      <c r="G36" s="47">
        <v>1</v>
      </c>
      <c r="H36" s="47">
        <v>1</v>
      </c>
      <c r="I36" s="47"/>
      <c r="J36" s="47"/>
      <c r="K36" s="47">
        <v>2</v>
      </c>
      <c r="L36" s="47">
        <v>4</v>
      </c>
      <c r="M36" s="47"/>
      <c r="N36" s="47">
        <v>2</v>
      </c>
      <c r="O36" s="47"/>
      <c r="P36" s="47">
        <v>1</v>
      </c>
      <c r="Q36" s="47">
        <v>1</v>
      </c>
      <c r="R36" s="47"/>
      <c r="S36" s="47">
        <v>1</v>
      </c>
      <c r="T36" s="47"/>
      <c r="U36" s="47"/>
      <c r="V36" s="47">
        <v>7</v>
      </c>
      <c r="W36" s="47"/>
      <c r="X36" s="47">
        <v>13</v>
      </c>
      <c r="Y36" s="47">
        <f t="shared" ref="Y36:Y40" si="0">SUM(C36:X36)</f>
        <v>40</v>
      </c>
    </row>
    <row r="37" spans="1:25" s="55" customFormat="1" x14ac:dyDescent="0.25">
      <c r="A37" s="47"/>
      <c r="B37" s="25" t="s">
        <v>13</v>
      </c>
      <c r="C37" s="47">
        <v>1</v>
      </c>
      <c r="D37" s="47">
        <v>1</v>
      </c>
      <c r="E37" s="47">
        <v>1</v>
      </c>
      <c r="F37" s="47">
        <v>2</v>
      </c>
      <c r="G37" s="47">
        <v>1</v>
      </c>
      <c r="H37" s="47">
        <v>2</v>
      </c>
      <c r="I37" s="47"/>
      <c r="J37" s="47"/>
      <c r="K37" s="47"/>
      <c r="L37" s="47">
        <v>2</v>
      </c>
      <c r="M37" s="47"/>
      <c r="N37" s="47">
        <v>1</v>
      </c>
      <c r="O37" s="47">
        <v>1</v>
      </c>
      <c r="P37" s="47"/>
      <c r="Q37" s="47"/>
      <c r="R37" s="47">
        <v>1</v>
      </c>
      <c r="S37" s="47">
        <v>1</v>
      </c>
      <c r="T37" s="47"/>
      <c r="U37" s="47"/>
      <c r="V37" s="47">
        <v>6</v>
      </c>
      <c r="W37" s="47">
        <v>1</v>
      </c>
      <c r="X37" s="47">
        <v>13</v>
      </c>
      <c r="Y37" s="47">
        <f t="shared" si="0"/>
        <v>34</v>
      </c>
    </row>
    <row r="38" spans="1:25" s="55" customFormat="1" x14ac:dyDescent="0.25">
      <c r="A38" s="47"/>
      <c r="B38" s="25" t="s">
        <v>14</v>
      </c>
      <c r="C38" s="47"/>
      <c r="D38" s="47"/>
      <c r="E38" s="47">
        <v>2</v>
      </c>
      <c r="F38" s="47">
        <v>2</v>
      </c>
      <c r="G38" s="47">
        <v>2</v>
      </c>
      <c r="H38" s="47">
        <v>1</v>
      </c>
      <c r="I38" s="47"/>
      <c r="J38" s="47"/>
      <c r="K38" s="47">
        <v>2</v>
      </c>
      <c r="L38" s="47">
        <v>1</v>
      </c>
      <c r="M38" s="47">
        <v>1</v>
      </c>
      <c r="N38" s="47">
        <v>2</v>
      </c>
      <c r="O38" s="47"/>
      <c r="P38" s="47">
        <v>1</v>
      </c>
      <c r="Q38" s="47">
        <v>2</v>
      </c>
      <c r="R38" s="47"/>
      <c r="S38" s="47">
        <v>1</v>
      </c>
      <c r="T38" s="47">
        <v>1</v>
      </c>
      <c r="U38" s="47">
        <v>3</v>
      </c>
      <c r="V38" s="47">
        <v>8</v>
      </c>
      <c r="W38" s="47"/>
      <c r="X38" s="47">
        <v>13</v>
      </c>
      <c r="Y38" s="47">
        <f t="shared" si="0"/>
        <v>42</v>
      </c>
    </row>
    <row r="39" spans="1:25" s="55" customFormat="1" x14ac:dyDescent="0.25">
      <c r="A39" s="47"/>
      <c r="B39" s="25" t="s">
        <v>15</v>
      </c>
      <c r="C39" s="47">
        <v>5</v>
      </c>
      <c r="D39" s="47">
        <v>3</v>
      </c>
      <c r="E39" s="47">
        <v>8</v>
      </c>
      <c r="F39" s="47">
        <v>7</v>
      </c>
      <c r="G39" s="47">
        <v>5</v>
      </c>
      <c r="H39" s="47">
        <v>2</v>
      </c>
      <c r="I39" s="47"/>
      <c r="J39" s="47"/>
      <c r="K39" s="47"/>
      <c r="L39" s="47">
        <v>2</v>
      </c>
      <c r="M39" s="47">
        <v>1</v>
      </c>
      <c r="N39" s="47">
        <v>1</v>
      </c>
      <c r="O39" s="47">
        <v>2</v>
      </c>
      <c r="P39" s="47">
        <v>1</v>
      </c>
      <c r="Q39" s="47"/>
      <c r="R39" s="47">
        <v>1</v>
      </c>
      <c r="S39" s="47"/>
      <c r="T39" s="47">
        <v>8</v>
      </c>
      <c r="U39" s="47">
        <v>9</v>
      </c>
      <c r="V39" s="47">
        <v>3</v>
      </c>
      <c r="W39" s="47">
        <v>1</v>
      </c>
      <c r="X39" s="47">
        <v>40</v>
      </c>
      <c r="Y39" s="47">
        <f t="shared" si="0"/>
        <v>99</v>
      </c>
    </row>
    <row r="40" spans="1:25" s="55" customFormat="1" x14ac:dyDescent="0.25">
      <c r="A40" s="47"/>
      <c r="B40" s="25" t="s">
        <v>16</v>
      </c>
      <c r="C40" s="47">
        <v>4</v>
      </c>
      <c r="D40" s="47"/>
      <c r="E40" s="47">
        <v>3</v>
      </c>
      <c r="F40" s="47">
        <v>3</v>
      </c>
      <c r="G40" s="47">
        <v>2</v>
      </c>
      <c r="H40" s="47">
        <v>3</v>
      </c>
      <c r="I40" s="47"/>
      <c r="J40" s="47"/>
      <c r="K40" s="47">
        <v>1</v>
      </c>
      <c r="L40" s="47"/>
      <c r="M40" s="47">
        <v>4</v>
      </c>
      <c r="N40" s="47">
        <v>1</v>
      </c>
      <c r="O40" s="47">
        <v>1</v>
      </c>
      <c r="P40" s="47"/>
      <c r="Q40" s="47">
        <v>2</v>
      </c>
      <c r="R40" s="47">
        <v>1</v>
      </c>
      <c r="S40" s="47">
        <v>1</v>
      </c>
      <c r="T40" s="47"/>
      <c r="U40" s="47">
        <v>2</v>
      </c>
      <c r="V40" s="47">
        <v>6</v>
      </c>
      <c r="W40" s="47"/>
      <c r="X40" s="47">
        <v>12</v>
      </c>
      <c r="Y40" s="47">
        <f t="shared" si="0"/>
        <v>46</v>
      </c>
    </row>
    <row r="41" spans="1:25" s="60" customFormat="1" x14ac:dyDescent="0.25">
      <c r="A41" s="44"/>
      <c r="B41" s="59" t="s">
        <v>20</v>
      </c>
      <c r="C41" s="44">
        <f>SUM(C34:C40)</f>
        <v>10</v>
      </c>
      <c r="D41" s="44">
        <f t="shared" ref="D41:M41" si="1">SUM(D34:D40)</f>
        <v>5</v>
      </c>
      <c r="E41" s="44">
        <f t="shared" si="1"/>
        <v>16</v>
      </c>
      <c r="F41" s="44">
        <f t="shared" si="1"/>
        <v>18</v>
      </c>
      <c r="G41" s="44">
        <f t="shared" si="1"/>
        <v>11</v>
      </c>
      <c r="H41" s="44">
        <f t="shared" si="1"/>
        <v>9</v>
      </c>
      <c r="I41" s="44">
        <f t="shared" si="1"/>
        <v>0</v>
      </c>
      <c r="J41" s="44">
        <f t="shared" si="1"/>
        <v>0</v>
      </c>
      <c r="K41" s="44">
        <f t="shared" si="1"/>
        <v>5</v>
      </c>
      <c r="L41" s="44">
        <f t="shared" si="1"/>
        <v>9</v>
      </c>
      <c r="M41" s="44">
        <f t="shared" si="1"/>
        <v>12</v>
      </c>
      <c r="N41" s="44">
        <f>SUM(N35:N40)</f>
        <v>7</v>
      </c>
      <c r="O41" s="44">
        <f t="shared" ref="O41:Y41" si="2">SUM(O35:O40)</f>
        <v>4</v>
      </c>
      <c r="P41" s="44">
        <f t="shared" si="2"/>
        <v>3</v>
      </c>
      <c r="Q41" s="44">
        <f t="shared" si="2"/>
        <v>5</v>
      </c>
      <c r="R41" s="44">
        <f t="shared" si="2"/>
        <v>3</v>
      </c>
      <c r="S41" s="44">
        <f t="shared" si="2"/>
        <v>4</v>
      </c>
      <c r="T41" s="44">
        <f t="shared" si="2"/>
        <v>17</v>
      </c>
      <c r="U41" s="44">
        <f t="shared" si="2"/>
        <v>32</v>
      </c>
      <c r="V41" s="44">
        <f t="shared" si="2"/>
        <v>30</v>
      </c>
      <c r="W41" s="44">
        <f t="shared" si="2"/>
        <v>2</v>
      </c>
      <c r="X41" s="44">
        <f t="shared" si="2"/>
        <v>91</v>
      </c>
      <c r="Y41" s="61">
        <f t="shared" si="2"/>
        <v>293</v>
      </c>
    </row>
    <row r="42" spans="1:25" s="7" customFormat="1" x14ac:dyDescent="0.25">
      <c r="A42" s="3"/>
      <c r="B42" s="19"/>
      <c r="C42" s="15"/>
      <c r="D42" s="15"/>
      <c r="E42" s="15"/>
      <c r="F42" s="15"/>
      <c r="G42" s="6"/>
      <c r="H42" s="6"/>
      <c r="I42" s="15"/>
      <c r="J42" s="15"/>
      <c r="K42" s="1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x14ac:dyDescent="0.25">
      <c r="A43" s="2"/>
      <c r="B43" s="28" t="s">
        <v>1</v>
      </c>
      <c r="C43" s="14"/>
      <c r="D43" s="14"/>
      <c r="E43" s="14"/>
      <c r="F43" s="14"/>
      <c r="G43" s="14"/>
      <c r="H43" s="14"/>
      <c r="I43" s="14"/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A44" s="2"/>
      <c r="B44" s="12" t="s">
        <v>9</v>
      </c>
      <c r="C44" s="47">
        <v>7</v>
      </c>
      <c r="D44" s="47">
        <v>4</v>
      </c>
      <c r="E44" s="47">
        <v>3</v>
      </c>
      <c r="F44" s="47">
        <v>3</v>
      </c>
      <c r="G44" s="47">
        <v>8</v>
      </c>
      <c r="H44" s="47">
        <v>1</v>
      </c>
      <c r="I44" s="47">
        <v>3</v>
      </c>
      <c r="J44" s="47"/>
      <c r="K44" s="47"/>
      <c r="L44" s="47">
        <v>3</v>
      </c>
      <c r="M44" s="47">
        <v>2</v>
      </c>
      <c r="N44" s="47">
        <v>1</v>
      </c>
      <c r="O44" s="47">
        <v>3</v>
      </c>
      <c r="P44" s="47">
        <v>8</v>
      </c>
      <c r="Q44" s="47">
        <v>3</v>
      </c>
      <c r="R44" s="47">
        <v>3</v>
      </c>
      <c r="S44" s="47">
        <v>3</v>
      </c>
      <c r="T44" s="47">
        <v>2</v>
      </c>
      <c r="U44" s="47">
        <v>9</v>
      </c>
      <c r="V44" s="47">
        <v>9</v>
      </c>
      <c r="W44" s="47"/>
      <c r="X44" s="47">
        <v>31</v>
      </c>
      <c r="Y44" s="2">
        <v>112</v>
      </c>
    </row>
    <row r="45" spans="1:25" x14ac:dyDescent="0.25">
      <c r="A45" s="2"/>
      <c r="B45" s="12" t="s">
        <v>17</v>
      </c>
      <c r="C45" s="14"/>
      <c r="D45" s="14"/>
      <c r="E45" s="14"/>
      <c r="F45" s="14"/>
      <c r="G45" s="14"/>
      <c r="H45" s="14"/>
      <c r="I45" s="14"/>
      <c r="J45" s="15"/>
      <c r="K45" s="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1" customFormat="1" x14ac:dyDescent="0.25">
      <c r="A46" s="2"/>
      <c r="B46" s="12" t="s">
        <v>31</v>
      </c>
      <c r="C46" s="14"/>
      <c r="D46" s="14"/>
      <c r="E46" s="14"/>
      <c r="F46" s="14"/>
      <c r="G46" s="14"/>
      <c r="H46" s="14"/>
      <c r="I46" s="14"/>
      <c r="J46" s="15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7" customFormat="1" x14ac:dyDescent="0.25">
      <c r="A47" s="3"/>
      <c r="B47" s="19" t="s">
        <v>6</v>
      </c>
      <c r="C47" s="15"/>
      <c r="D47" s="15"/>
      <c r="E47" s="15"/>
      <c r="F47" s="15"/>
      <c r="G47" s="15"/>
      <c r="H47" s="15"/>
      <c r="I47" s="15"/>
      <c r="J47" s="15"/>
      <c r="K47" s="1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5">
      <c r="A48" s="2"/>
      <c r="B48" s="19" t="s">
        <v>2</v>
      </c>
      <c r="C48" s="3">
        <v>2</v>
      </c>
      <c r="D48" s="3">
        <v>2</v>
      </c>
      <c r="E48" s="3">
        <v>0</v>
      </c>
      <c r="F48" s="3">
        <v>1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2</v>
      </c>
      <c r="O48" s="3">
        <v>0</v>
      </c>
      <c r="P48" s="3">
        <v>1</v>
      </c>
      <c r="Q48" s="3">
        <v>1</v>
      </c>
      <c r="R48" s="3">
        <v>2</v>
      </c>
      <c r="S48" s="3">
        <v>0</v>
      </c>
      <c r="T48" s="3">
        <v>0</v>
      </c>
      <c r="U48" s="3">
        <v>3</v>
      </c>
      <c r="V48" s="3">
        <v>3</v>
      </c>
      <c r="W48" s="3">
        <v>0</v>
      </c>
      <c r="X48" s="3">
        <v>15</v>
      </c>
      <c r="Y48" s="2">
        <v>34</v>
      </c>
    </row>
    <row r="49" spans="1:25" x14ac:dyDescent="0.25">
      <c r="A49" s="2"/>
      <c r="B49" s="12" t="s">
        <v>10</v>
      </c>
      <c r="C49" s="14"/>
      <c r="D49" s="14"/>
      <c r="E49" s="14"/>
      <c r="F49" s="14"/>
      <c r="G49" s="14"/>
      <c r="H49" s="5"/>
      <c r="I49" s="14"/>
      <c r="J49" s="14"/>
      <c r="K49" s="1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1" customFormat="1" x14ac:dyDescent="0.25">
      <c r="A50" s="2"/>
      <c r="B50" s="12" t="s">
        <v>29</v>
      </c>
      <c r="C50" s="14"/>
      <c r="D50" s="14"/>
      <c r="E50" s="14"/>
      <c r="F50" s="14"/>
      <c r="G50" s="14"/>
      <c r="H50" s="14"/>
      <c r="I50" s="14"/>
      <c r="J50" s="14"/>
      <c r="K50" s="1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1" customFormat="1" x14ac:dyDescent="0.25">
      <c r="A51" s="2"/>
      <c r="B51" s="12" t="s">
        <v>30</v>
      </c>
      <c r="C51" s="14"/>
      <c r="D51" s="14"/>
      <c r="E51" s="14"/>
      <c r="F51" s="14"/>
      <c r="G51" s="14"/>
      <c r="H51" s="14"/>
      <c r="I51" s="14"/>
      <c r="J51" s="14"/>
      <c r="K51" s="1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38</v>
      </c>
    </row>
    <row r="52" spans="1:25" s="7" customFormat="1" x14ac:dyDescent="0.25">
      <c r="A52" s="3"/>
      <c r="B52" s="19" t="s">
        <v>20</v>
      </c>
      <c r="C52" s="15"/>
      <c r="D52" s="15"/>
      <c r="E52" s="15"/>
      <c r="F52" s="15"/>
      <c r="G52" s="15"/>
      <c r="H52" s="15"/>
      <c r="I52" s="15"/>
      <c r="J52" s="15"/>
      <c r="K52" s="1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0" x14ac:dyDescent="0.25">
      <c r="A53" s="2"/>
      <c r="B53" s="24" t="s">
        <v>26</v>
      </c>
      <c r="C53" s="14"/>
      <c r="D53" s="14"/>
      <c r="E53" s="14"/>
      <c r="F53" s="14"/>
      <c r="G53" s="14"/>
      <c r="H53" s="14"/>
      <c r="I53" s="14"/>
      <c r="J53" s="14"/>
      <c r="K53" s="1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1" customFormat="1" x14ac:dyDescent="0.25">
      <c r="A54" s="2"/>
      <c r="B54" s="24" t="s">
        <v>49</v>
      </c>
      <c r="C54" s="14"/>
      <c r="D54" s="14">
        <v>4</v>
      </c>
      <c r="E54" s="14">
        <v>4</v>
      </c>
      <c r="F54" s="14">
        <v>4</v>
      </c>
      <c r="G54" s="14"/>
      <c r="H54" s="47">
        <v>3</v>
      </c>
      <c r="I54" s="47"/>
      <c r="J54" s="47"/>
      <c r="K54" s="47">
        <v>1</v>
      </c>
      <c r="L54" s="2">
        <v>1</v>
      </c>
      <c r="M54" s="2">
        <v>1</v>
      </c>
      <c r="N54" s="2">
        <v>1</v>
      </c>
      <c r="O54" s="2"/>
      <c r="P54" s="2"/>
      <c r="Q54" s="2"/>
      <c r="R54" s="2">
        <v>1</v>
      </c>
      <c r="S54" s="2">
        <v>1</v>
      </c>
      <c r="T54" s="2">
        <v>4</v>
      </c>
      <c r="U54" s="2">
        <v>9</v>
      </c>
      <c r="V54" s="2">
        <v>1</v>
      </c>
      <c r="W54" s="2"/>
      <c r="X54" s="2">
        <v>64</v>
      </c>
      <c r="Y54" s="2">
        <v>101</v>
      </c>
    </row>
    <row r="55" spans="1:25" s="1" customFormat="1" x14ac:dyDescent="0.25">
      <c r="A55" s="2"/>
      <c r="B55" s="24" t="s">
        <v>50</v>
      </c>
      <c r="C55" s="14"/>
      <c r="D55" s="14">
        <v>1</v>
      </c>
      <c r="E55" s="14">
        <v>1</v>
      </c>
      <c r="F55" s="14"/>
      <c r="G55" s="14">
        <v>1</v>
      </c>
      <c r="H55" s="47">
        <v>1</v>
      </c>
      <c r="I55" s="47">
        <v>1</v>
      </c>
      <c r="J55" s="47"/>
      <c r="K55" s="47"/>
      <c r="L55" s="2">
        <v>1</v>
      </c>
      <c r="M55" s="2"/>
      <c r="N55" s="2">
        <v>1</v>
      </c>
      <c r="O55" s="2"/>
      <c r="P55" s="2">
        <v>1</v>
      </c>
      <c r="Q55" s="2">
        <v>2</v>
      </c>
      <c r="R55" s="2">
        <v>1</v>
      </c>
      <c r="S55" s="2"/>
      <c r="T55" s="2"/>
      <c r="U55" s="2">
        <v>2</v>
      </c>
      <c r="V55" s="2">
        <v>3</v>
      </c>
      <c r="W55" s="2"/>
      <c r="X55" s="2">
        <v>14</v>
      </c>
      <c r="Y55" s="2">
        <v>30</v>
      </c>
    </row>
    <row r="56" spans="1:25" x14ac:dyDescent="0.25">
      <c r="A56" s="2"/>
      <c r="B56" s="12" t="s">
        <v>20</v>
      </c>
      <c r="C56" s="15"/>
      <c r="D56" s="15">
        <v>5</v>
      </c>
      <c r="E56" s="15">
        <v>5</v>
      </c>
      <c r="F56" s="15">
        <v>4</v>
      </c>
      <c r="G56" s="15">
        <v>1</v>
      </c>
      <c r="H56" s="44">
        <v>4</v>
      </c>
      <c r="I56" s="44">
        <v>1</v>
      </c>
      <c r="J56" s="44"/>
      <c r="K56" s="44">
        <v>1</v>
      </c>
      <c r="L56" s="2">
        <v>2</v>
      </c>
      <c r="M56" s="2">
        <v>1</v>
      </c>
      <c r="N56" s="2">
        <v>2</v>
      </c>
      <c r="O56" s="2"/>
      <c r="P56" s="2">
        <v>1</v>
      </c>
      <c r="Q56" s="2">
        <v>2</v>
      </c>
      <c r="R56" s="2">
        <v>2</v>
      </c>
      <c r="S56" s="2">
        <v>1</v>
      </c>
      <c r="T56" s="2">
        <v>4</v>
      </c>
      <c r="U56" s="2">
        <v>11</v>
      </c>
      <c r="V56" s="2">
        <v>4</v>
      </c>
      <c r="W56" s="2"/>
      <c r="X56" s="2">
        <v>78</v>
      </c>
      <c r="Y56" s="2">
        <v>131</v>
      </c>
    </row>
    <row r="57" spans="1:25" ht="30" x14ac:dyDescent="0.25">
      <c r="A57" s="2"/>
      <c r="B57" s="24" t="s">
        <v>27</v>
      </c>
      <c r="C57" s="14"/>
      <c r="D57" s="14"/>
      <c r="E57" s="14"/>
      <c r="F57" s="14"/>
      <c r="G57" s="14"/>
      <c r="H57" s="14"/>
      <c r="I57" s="14"/>
      <c r="J57" s="14"/>
      <c r="K57" s="1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5">
      <c r="A58" s="2"/>
      <c r="B58" s="12" t="s">
        <v>20</v>
      </c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30" x14ac:dyDescent="0.25">
      <c r="A59" s="2"/>
      <c r="B59" s="24" t="s">
        <v>32</v>
      </c>
      <c r="C59" s="14"/>
      <c r="D59" s="14"/>
      <c r="E59" s="14"/>
      <c r="F59" s="14"/>
      <c r="G59" s="14"/>
      <c r="H59" s="14"/>
      <c r="I59" s="14"/>
      <c r="J59" s="14"/>
      <c r="K59" s="1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7" customFormat="1" x14ac:dyDescent="0.25">
      <c r="A60" s="3"/>
      <c r="B60" s="19" t="s">
        <v>20</v>
      </c>
      <c r="C60" s="15"/>
      <c r="D60" s="15"/>
      <c r="E60" s="15"/>
      <c r="F60" s="15"/>
      <c r="G60" s="15"/>
      <c r="H60" s="15"/>
      <c r="I60" s="15"/>
      <c r="J60" s="15"/>
      <c r="K60" s="1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s="1" customFormat="1" x14ac:dyDescent="0.25">
      <c r="A61" s="12"/>
      <c r="B61" s="12" t="s">
        <v>46</v>
      </c>
      <c r="C61" s="14"/>
      <c r="D61" s="14"/>
      <c r="E61" s="14"/>
      <c r="F61" s="14"/>
      <c r="G61" s="14"/>
      <c r="H61" s="15"/>
      <c r="I61" s="14"/>
      <c r="J61" s="14"/>
      <c r="K61" s="1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 s="12"/>
      <c r="B62" s="12"/>
      <c r="C62" s="15"/>
      <c r="D62" s="15"/>
      <c r="E62" s="15"/>
      <c r="F62" s="15"/>
      <c r="G62" s="15"/>
      <c r="H62" s="6"/>
      <c r="I62" s="6"/>
      <c r="J62" s="6"/>
      <c r="K62" s="1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1" customFormat="1" x14ac:dyDescent="0.25">
      <c r="A63" s="34"/>
      <c r="B63" s="34"/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1" customFormat="1" ht="15.75" x14ac:dyDescent="0.25">
      <c r="A64" s="9"/>
      <c r="B64" s="13"/>
      <c r="C64" s="11"/>
      <c r="D64" s="11"/>
      <c r="E64" s="11"/>
      <c r="F64" s="11"/>
      <c r="G64" s="11"/>
      <c r="H64" s="11"/>
      <c r="I64" s="11"/>
      <c r="J64" s="11"/>
      <c r="K64" s="11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s="1" customForma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x14ac:dyDescent="0.25">
      <c r="B66" s="10"/>
      <c r="C66" s="11"/>
      <c r="D66" s="11"/>
      <c r="E66" s="10"/>
      <c r="F66" s="11"/>
      <c r="G66" s="11"/>
      <c r="H66" s="11"/>
      <c r="I66" s="11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A100" workbookViewId="0">
      <selection activeCell="A103" sqref="A103:N103"/>
    </sheetView>
  </sheetViews>
  <sheetFormatPr defaultRowHeight="15" x14ac:dyDescent="0.25"/>
  <cols>
    <col min="1" max="1" width="29.42578125" customWidth="1"/>
    <col min="2" max="2" width="9.7109375" customWidth="1"/>
    <col min="3" max="3" width="9" customWidth="1"/>
    <col min="4" max="4" width="9.140625" customWidth="1"/>
    <col min="5" max="5" width="6.85546875" customWidth="1"/>
    <col min="6" max="6" width="6.42578125" customWidth="1"/>
    <col min="7" max="7" width="7.42578125" customWidth="1"/>
    <col min="8" max="8" width="7.140625" customWidth="1"/>
    <col min="9" max="9" width="7.5703125" customWidth="1"/>
    <col min="10" max="11" width="7.85546875" customWidth="1"/>
    <col min="12" max="12" width="7" customWidth="1"/>
    <col min="13" max="13" width="7.85546875" customWidth="1"/>
    <col min="14" max="14" width="7.7109375" customWidth="1"/>
  </cols>
  <sheetData>
    <row r="1" spans="1:14" ht="89.25" customHeight="1" x14ac:dyDescent="0.25">
      <c r="A1" s="325" t="s">
        <v>47</v>
      </c>
      <c r="B1" s="473" t="s">
        <v>290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x14ac:dyDescent="0.25">
      <c r="A2" s="475" t="s">
        <v>291</v>
      </c>
      <c r="B2" s="478" t="s">
        <v>292</v>
      </c>
      <c r="C2" s="479"/>
      <c r="D2" s="479"/>
      <c r="E2" s="479"/>
      <c r="F2" s="479"/>
      <c r="G2" s="480"/>
      <c r="H2" s="398" t="s">
        <v>293</v>
      </c>
      <c r="I2" s="484"/>
      <c r="J2" s="484"/>
      <c r="K2" s="402"/>
      <c r="L2" s="478" t="s">
        <v>294</v>
      </c>
      <c r="M2" s="480"/>
      <c r="N2" s="485" t="s">
        <v>295</v>
      </c>
    </row>
    <row r="3" spans="1:14" x14ac:dyDescent="0.25">
      <c r="A3" s="476"/>
      <c r="B3" s="481"/>
      <c r="C3" s="482"/>
      <c r="D3" s="482"/>
      <c r="E3" s="482"/>
      <c r="F3" s="482"/>
      <c r="G3" s="483"/>
      <c r="H3" s="401" t="s">
        <v>296</v>
      </c>
      <c r="I3" s="402"/>
      <c r="J3" s="401" t="s">
        <v>297</v>
      </c>
      <c r="K3" s="402"/>
      <c r="L3" s="481"/>
      <c r="M3" s="483"/>
      <c r="N3" s="486"/>
    </row>
    <row r="4" spans="1:14" ht="120" x14ac:dyDescent="0.25">
      <c r="A4" s="477"/>
      <c r="B4" s="100" t="s">
        <v>77</v>
      </c>
      <c r="C4" s="100" t="s">
        <v>78</v>
      </c>
      <c r="D4" s="100" t="s">
        <v>79</v>
      </c>
      <c r="E4" s="100" t="s">
        <v>80</v>
      </c>
      <c r="F4" s="100" t="s">
        <v>298</v>
      </c>
      <c r="G4" s="100" t="s">
        <v>81</v>
      </c>
      <c r="H4" s="100" t="s">
        <v>83</v>
      </c>
      <c r="I4" s="100" t="s">
        <v>299</v>
      </c>
      <c r="J4" s="100" t="s">
        <v>83</v>
      </c>
      <c r="K4" s="100" t="s">
        <v>299</v>
      </c>
      <c r="L4" s="100" t="s">
        <v>82</v>
      </c>
      <c r="M4" s="100" t="s">
        <v>300</v>
      </c>
      <c r="N4" s="487"/>
    </row>
    <row r="5" spans="1:14" x14ac:dyDescent="0.25">
      <c r="A5" s="326">
        <v>1</v>
      </c>
      <c r="B5" s="327">
        <v>2</v>
      </c>
      <c r="C5" s="328">
        <v>3</v>
      </c>
      <c r="D5" s="328">
        <v>4</v>
      </c>
      <c r="E5" s="328">
        <v>5</v>
      </c>
      <c r="F5" s="328">
        <v>6</v>
      </c>
      <c r="G5" s="329">
        <v>7</v>
      </c>
      <c r="H5" s="328">
        <v>8</v>
      </c>
      <c r="I5" s="328">
        <v>9</v>
      </c>
      <c r="J5" s="328">
        <v>10</v>
      </c>
      <c r="K5" s="328">
        <v>11</v>
      </c>
      <c r="L5" s="328">
        <v>12</v>
      </c>
      <c r="M5" s="328">
        <v>13</v>
      </c>
      <c r="N5" s="330">
        <v>14</v>
      </c>
    </row>
    <row r="6" spans="1:14" ht="15.75" x14ac:dyDescent="0.25">
      <c r="A6" s="494" t="s">
        <v>84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6"/>
    </row>
    <row r="7" spans="1:14" ht="31.5" x14ac:dyDescent="0.25">
      <c r="A7" s="206" t="s">
        <v>225</v>
      </c>
      <c r="B7" s="308">
        <v>22</v>
      </c>
      <c r="C7" s="308">
        <v>22</v>
      </c>
      <c r="D7" s="308">
        <v>26</v>
      </c>
      <c r="E7" s="308">
        <v>5</v>
      </c>
      <c r="F7" s="308">
        <v>146</v>
      </c>
      <c r="G7" s="309"/>
      <c r="H7" s="308">
        <v>0</v>
      </c>
      <c r="I7" s="308">
        <v>0</v>
      </c>
      <c r="J7" s="308">
        <v>0</v>
      </c>
      <c r="K7" s="308">
        <v>0</v>
      </c>
      <c r="L7" s="308">
        <v>0</v>
      </c>
      <c r="M7" s="310">
        <v>3</v>
      </c>
      <c r="N7" s="310">
        <v>2</v>
      </c>
    </row>
    <row r="8" spans="1:14" ht="15.75" x14ac:dyDescent="0.25">
      <c r="A8" s="227" t="s">
        <v>301</v>
      </c>
      <c r="B8" s="308"/>
      <c r="C8" s="308"/>
      <c r="D8" s="308"/>
      <c r="E8" s="308"/>
      <c r="F8" s="308"/>
      <c r="G8" s="309"/>
      <c r="H8" s="308">
        <v>34</v>
      </c>
      <c r="I8" s="308">
        <v>846</v>
      </c>
      <c r="J8" s="308"/>
      <c r="K8" s="308"/>
      <c r="L8" s="308"/>
      <c r="M8" s="310"/>
      <c r="N8" s="310"/>
    </row>
    <row r="9" spans="1:14" ht="31.5" x14ac:dyDescent="0.25">
      <c r="A9" s="227" t="s">
        <v>302</v>
      </c>
      <c r="B9" s="308"/>
      <c r="C9" s="308"/>
      <c r="D9" s="308"/>
      <c r="E9" s="308"/>
      <c r="F9" s="308"/>
      <c r="G9" s="309"/>
      <c r="H9" s="180"/>
      <c r="I9" s="180"/>
      <c r="J9" s="308">
        <v>4</v>
      </c>
      <c r="K9" s="308">
        <v>133</v>
      </c>
      <c r="L9" s="308"/>
      <c r="M9" s="310"/>
      <c r="N9" s="310"/>
    </row>
    <row r="10" spans="1:14" ht="15.75" x14ac:dyDescent="0.25">
      <c r="A10" s="206" t="s">
        <v>303</v>
      </c>
      <c r="B10" s="308">
        <v>4</v>
      </c>
      <c r="C10" s="308">
        <v>4</v>
      </c>
      <c r="D10" s="308">
        <v>4</v>
      </c>
      <c r="E10" s="308">
        <v>4</v>
      </c>
      <c r="F10" s="308">
        <v>106</v>
      </c>
      <c r="G10" s="308"/>
      <c r="H10" s="308">
        <v>0</v>
      </c>
      <c r="I10" s="308">
        <v>0</v>
      </c>
      <c r="J10" s="308">
        <v>0</v>
      </c>
      <c r="K10" s="308">
        <v>0</v>
      </c>
      <c r="L10" s="308">
        <v>0</v>
      </c>
      <c r="M10" s="308">
        <v>6</v>
      </c>
      <c r="N10" s="308">
        <v>0</v>
      </c>
    </row>
    <row r="11" spans="1:14" ht="15.75" x14ac:dyDescent="0.25">
      <c r="A11" s="312" t="s">
        <v>226</v>
      </c>
      <c r="B11" s="308">
        <v>4</v>
      </c>
      <c r="C11" s="308">
        <v>4</v>
      </c>
      <c r="D11" s="308">
        <v>4</v>
      </c>
      <c r="E11" s="308">
        <v>2</v>
      </c>
      <c r="F11" s="308">
        <v>53</v>
      </c>
      <c r="G11" s="308"/>
      <c r="H11" s="308">
        <v>0</v>
      </c>
      <c r="I11" s="308">
        <v>0</v>
      </c>
      <c r="J11" s="308">
        <v>0</v>
      </c>
      <c r="K11" s="308">
        <v>0</v>
      </c>
      <c r="L11" s="309">
        <v>2</v>
      </c>
      <c r="M11" s="309">
        <v>46</v>
      </c>
      <c r="N11" s="309">
        <v>0</v>
      </c>
    </row>
    <row r="12" spans="1:14" ht="15.75" x14ac:dyDescent="0.25">
      <c r="A12" s="227" t="s">
        <v>301</v>
      </c>
      <c r="B12" s="309"/>
      <c r="C12" s="309"/>
      <c r="D12" s="309"/>
      <c r="E12" s="309"/>
      <c r="F12" s="309"/>
      <c r="G12" s="309"/>
      <c r="H12" s="309">
        <v>16</v>
      </c>
      <c r="I12" s="309">
        <v>396</v>
      </c>
      <c r="J12" s="309"/>
      <c r="K12" s="309"/>
      <c r="L12" s="309"/>
      <c r="M12" s="309"/>
      <c r="N12" s="309"/>
    </row>
    <row r="13" spans="1:14" ht="31.5" x14ac:dyDescent="0.25">
      <c r="A13" s="211" t="s">
        <v>228</v>
      </c>
      <c r="B13" s="308">
        <v>4</v>
      </c>
      <c r="C13" s="308">
        <v>4</v>
      </c>
      <c r="D13" s="308">
        <v>4</v>
      </c>
      <c r="E13" s="308">
        <v>3</v>
      </c>
      <c r="F13" s="308">
        <v>74</v>
      </c>
      <c r="G13" s="308"/>
      <c r="H13" s="308">
        <v>0</v>
      </c>
      <c r="I13" s="308">
        <v>0</v>
      </c>
      <c r="J13" s="308">
        <v>0</v>
      </c>
      <c r="K13" s="308">
        <v>0</v>
      </c>
      <c r="L13" s="308"/>
      <c r="M13" s="308"/>
      <c r="N13" s="308">
        <v>2</v>
      </c>
    </row>
    <row r="14" spans="1:14" ht="15.75" x14ac:dyDescent="0.25">
      <c r="A14" s="227" t="s">
        <v>301</v>
      </c>
      <c r="B14" s="308"/>
      <c r="C14" s="308"/>
      <c r="D14" s="308"/>
      <c r="E14" s="308"/>
      <c r="F14" s="308"/>
      <c r="G14" s="308"/>
      <c r="H14" s="308">
        <v>18</v>
      </c>
      <c r="I14" s="308">
        <v>433</v>
      </c>
      <c r="J14" s="308"/>
      <c r="K14" s="308"/>
      <c r="L14" s="308"/>
      <c r="M14" s="308"/>
      <c r="N14" s="308"/>
    </row>
    <row r="15" spans="1:14" ht="15.75" x14ac:dyDescent="0.25">
      <c r="A15" s="314" t="s">
        <v>304</v>
      </c>
      <c r="B15" s="310">
        <v>2</v>
      </c>
      <c r="C15" s="310">
        <v>2</v>
      </c>
      <c r="D15" s="310">
        <v>1</v>
      </c>
      <c r="E15" s="310">
        <v>1</v>
      </c>
      <c r="F15" s="315">
        <v>35</v>
      </c>
      <c r="G15" s="310"/>
      <c r="H15" s="310">
        <v>0</v>
      </c>
      <c r="I15" s="310">
        <v>0</v>
      </c>
      <c r="J15" s="310">
        <v>0</v>
      </c>
      <c r="K15" s="310">
        <v>0</v>
      </c>
      <c r="L15" s="310">
        <v>0</v>
      </c>
      <c r="M15" s="310">
        <v>0</v>
      </c>
      <c r="N15" s="310">
        <v>0</v>
      </c>
    </row>
    <row r="16" spans="1:14" ht="15.75" x14ac:dyDescent="0.25">
      <c r="A16" s="314" t="s">
        <v>305</v>
      </c>
      <c r="B16" s="310">
        <v>2</v>
      </c>
      <c r="C16" s="310">
        <v>2</v>
      </c>
      <c r="D16" s="310">
        <v>2</v>
      </c>
      <c r="E16" s="310">
        <v>2</v>
      </c>
      <c r="F16" s="315">
        <v>84</v>
      </c>
      <c r="G16" s="310"/>
      <c r="H16" s="310">
        <v>0</v>
      </c>
      <c r="I16" s="310">
        <v>0</v>
      </c>
      <c r="J16" s="310">
        <v>0</v>
      </c>
      <c r="K16" s="310">
        <v>0</v>
      </c>
      <c r="L16" s="310">
        <v>0</v>
      </c>
      <c r="M16" s="310">
        <v>0</v>
      </c>
      <c r="N16" s="310">
        <v>0</v>
      </c>
    </row>
    <row r="17" spans="1:14" ht="15.75" x14ac:dyDescent="0.25">
      <c r="A17" s="209" t="s">
        <v>230</v>
      </c>
      <c r="B17" s="310">
        <v>2</v>
      </c>
      <c r="C17" s="310">
        <v>2</v>
      </c>
      <c r="D17" s="310">
        <v>1</v>
      </c>
      <c r="E17" s="310">
        <v>1</v>
      </c>
      <c r="F17" s="315">
        <v>20</v>
      </c>
      <c r="G17" s="310"/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310">
        <v>0</v>
      </c>
      <c r="N17" s="310">
        <v>0</v>
      </c>
    </row>
    <row r="18" spans="1:14" ht="15.75" x14ac:dyDescent="0.25">
      <c r="A18" s="331" t="s">
        <v>231</v>
      </c>
      <c r="B18" s="310">
        <v>2</v>
      </c>
      <c r="C18" s="310">
        <v>2</v>
      </c>
      <c r="D18" s="310">
        <v>1</v>
      </c>
      <c r="E18" s="310">
        <v>1</v>
      </c>
      <c r="F18" s="315">
        <v>4</v>
      </c>
      <c r="G18" s="310"/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10">
        <v>0</v>
      </c>
      <c r="N18" s="310">
        <v>0</v>
      </c>
    </row>
    <row r="19" spans="1:14" ht="15.75" x14ac:dyDescent="0.25">
      <c r="A19" s="331" t="s">
        <v>43</v>
      </c>
      <c r="B19" s="310">
        <v>5</v>
      </c>
      <c r="C19" s="310">
        <v>5</v>
      </c>
      <c r="D19" s="310">
        <v>5</v>
      </c>
      <c r="E19" s="310">
        <v>2</v>
      </c>
      <c r="F19" s="315">
        <v>56</v>
      </c>
      <c r="G19" s="310"/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310">
        <v>1</v>
      </c>
      <c r="N19" s="310">
        <v>0</v>
      </c>
    </row>
    <row r="20" spans="1:14" ht="15.75" x14ac:dyDescent="0.25">
      <c r="A20" s="331" t="s">
        <v>306</v>
      </c>
      <c r="B20" s="310"/>
      <c r="C20" s="310"/>
      <c r="D20" s="310"/>
      <c r="E20" s="310"/>
      <c r="F20" s="315"/>
      <c r="G20" s="310"/>
      <c r="H20" s="310"/>
      <c r="I20" s="310"/>
      <c r="J20" s="310"/>
      <c r="K20" s="310"/>
      <c r="L20" s="310"/>
      <c r="M20" s="310"/>
      <c r="N20" s="310"/>
    </row>
    <row r="21" spans="1:14" ht="15.75" x14ac:dyDescent="0.25">
      <c r="A21" s="332" t="s">
        <v>6</v>
      </c>
      <c r="B21" s="92">
        <f>SUM(B7:B20)</f>
        <v>47</v>
      </c>
      <c r="C21" s="92">
        <f t="shared" ref="C21:N21" si="0">SUM(C7:C20)</f>
        <v>47</v>
      </c>
      <c r="D21" s="92">
        <f t="shared" si="0"/>
        <v>48</v>
      </c>
      <c r="E21" s="92">
        <f t="shared" si="0"/>
        <v>21</v>
      </c>
      <c r="F21" s="333">
        <f t="shared" si="0"/>
        <v>578</v>
      </c>
      <c r="G21" s="92"/>
      <c r="H21" s="92">
        <f t="shared" si="0"/>
        <v>68</v>
      </c>
      <c r="I21" s="92">
        <f t="shared" si="0"/>
        <v>1675</v>
      </c>
      <c r="J21" s="92">
        <f t="shared" si="0"/>
        <v>4</v>
      </c>
      <c r="K21" s="92">
        <v>133</v>
      </c>
      <c r="L21" s="92">
        <f t="shared" si="0"/>
        <v>2</v>
      </c>
      <c r="M21" s="92">
        <f t="shared" si="0"/>
        <v>56</v>
      </c>
      <c r="N21" s="333">
        <f t="shared" si="0"/>
        <v>4</v>
      </c>
    </row>
    <row r="22" spans="1:14" ht="15.75" x14ac:dyDescent="0.25">
      <c r="A22" s="494" t="s">
        <v>85</v>
      </c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6"/>
    </row>
    <row r="23" spans="1:14" ht="15.75" x14ac:dyDescent="0.25">
      <c r="A23" s="334" t="s">
        <v>179</v>
      </c>
      <c r="B23" s="335">
        <v>4</v>
      </c>
      <c r="C23" s="335">
        <v>4</v>
      </c>
      <c r="D23" s="335">
        <v>6</v>
      </c>
      <c r="E23" s="335">
        <v>2</v>
      </c>
      <c r="F23" s="335">
        <v>60</v>
      </c>
      <c r="G23" s="335"/>
      <c r="H23" s="335"/>
      <c r="I23" s="335"/>
      <c r="J23" s="335"/>
      <c r="K23" s="335"/>
      <c r="L23" s="335"/>
      <c r="M23" s="335"/>
      <c r="N23" s="335"/>
    </row>
    <row r="24" spans="1:14" ht="15.75" x14ac:dyDescent="0.25">
      <c r="A24" s="209" t="s">
        <v>307</v>
      </c>
      <c r="B24" s="315">
        <v>4</v>
      </c>
      <c r="C24" s="315">
        <v>4</v>
      </c>
      <c r="D24" s="315">
        <v>6</v>
      </c>
      <c r="E24" s="315">
        <v>2</v>
      </c>
      <c r="F24" s="315">
        <v>64</v>
      </c>
      <c r="G24" s="336"/>
      <c r="H24" s="315"/>
      <c r="I24" s="315"/>
      <c r="J24" s="315"/>
      <c r="K24" s="315"/>
      <c r="L24" s="335"/>
      <c r="M24" s="335"/>
      <c r="N24" s="335"/>
    </row>
    <row r="25" spans="1:14" ht="15.75" x14ac:dyDescent="0.25">
      <c r="A25" s="209" t="s">
        <v>33</v>
      </c>
      <c r="B25" s="315">
        <v>4</v>
      </c>
      <c r="C25" s="315">
        <v>4</v>
      </c>
      <c r="D25" s="315">
        <v>3</v>
      </c>
      <c r="E25" s="315">
        <v>2</v>
      </c>
      <c r="F25" s="315">
        <v>51</v>
      </c>
      <c r="G25" s="315"/>
      <c r="H25" s="315"/>
      <c r="I25" s="315"/>
      <c r="J25" s="315"/>
      <c r="K25" s="315"/>
      <c r="L25" s="315"/>
      <c r="M25" s="315"/>
      <c r="N25" s="315"/>
    </row>
    <row r="26" spans="1:14" ht="15.75" x14ac:dyDescent="0.25">
      <c r="A26" s="209" t="s">
        <v>177</v>
      </c>
      <c r="B26" s="315">
        <v>3</v>
      </c>
      <c r="C26" s="315">
        <v>3</v>
      </c>
      <c r="D26" s="315">
        <v>3</v>
      </c>
      <c r="E26" s="315">
        <v>1</v>
      </c>
      <c r="F26" s="315">
        <v>24</v>
      </c>
      <c r="G26" s="315"/>
      <c r="H26" s="315"/>
      <c r="I26" s="315"/>
      <c r="J26" s="315"/>
      <c r="K26" s="315"/>
      <c r="L26" s="315"/>
      <c r="M26" s="315"/>
      <c r="N26" s="315">
        <v>3</v>
      </c>
    </row>
    <row r="27" spans="1:14" ht="15.75" x14ac:dyDescent="0.25">
      <c r="A27" s="312" t="s">
        <v>222</v>
      </c>
      <c r="B27" s="312">
        <v>3</v>
      </c>
      <c r="C27" s="312">
        <v>3</v>
      </c>
      <c r="D27" s="312">
        <v>6</v>
      </c>
      <c r="E27" s="312">
        <v>1</v>
      </c>
      <c r="F27" s="312">
        <v>29</v>
      </c>
      <c r="G27" s="308"/>
      <c r="H27" s="308"/>
      <c r="I27" s="308"/>
      <c r="J27" s="308"/>
      <c r="K27" s="308"/>
      <c r="L27" s="308"/>
      <c r="M27" s="308"/>
      <c r="N27" s="308"/>
    </row>
    <row r="28" spans="1:14" ht="15.75" x14ac:dyDescent="0.25">
      <c r="A28" s="314" t="s">
        <v>223</v>
      </c>
      <c r="B28" s="314">
        <v>6</v>
      </c>
      <c r="C28" s="314">
        <v>5</v>
      </c>
      <c r="D28" s="312">
        <v>4</v>
      </c>
      <c r="E28" s="314">
        <v>3</v>
      </c>
      <c r="F28" s="312">
        <v>110</v>
      </c>
      <c r="G28" s="314"/>
      <c r="H28" s="314"/>
      <c r="I28" s="314"/>
      <c r="J28" s="314"/>
      <c r="K28" s="314"/>
      <c r="L28" s="314"/>
      <c r="M28" s="314"/>
      <c r="N28" s="310"/>
    </row>
    <row r="29" spans="1:14" ht="15.75" x14ac:dyDescent="0.25">
      <c r="A29" s="314" t="s">
        <v>184</v>
      </c>
      <c r="B29" s="314">
        <v>3</v>
      </c>
      <c r="C29" s="314">
        <v>3</v>
      </c>
      <c r="D29" s="314">
        <v>1</v>
      </c>
      <c r="E29" s="314">
        <v>1</v>
      </c>
      <c r="F29" s="312">
        <v>14</v>
      </c>
      <c r="G29" s="314"/>
      <c r="H29" s="314"/>
      <c r="I29" s="314"/>
      <c r="J29" s="314"/>
      <c r="K29" s="314"/>
      <c r="L29" s="314">
        <v>4</v>
      </c>
      <c r="M29" s="314">
        <v>124</v>
      </c>
      <c r="N29" s="310"/>
    </row>
    <row r="30" spans="1:14" ht="15.75" x14ac:dyDescent="0.25">
      <c r="A30" s="314" t="s">
        <v>308</v>
      </c>
      <c r="B30" s="310">
        <v>3</v>
      </c>
      <c r="C30" s="310">
        <v>3</v>
      </c>
      <c r="D30" s="310">
        <v>3</v>
      </c>
      <c r="E30" s="310">
        <v>1</v>
      </c>
      <c r="F30" s="310">
        <v>18</v>
      </c>
      <c r="G30" s="314"/>
      <c r="H30" s="314"/>
      <c r="I30" s="314"/>
      <c r="J30" s="314"/>
      <c r="K30" s="314"/>
      <c r="L30" s="314"/>
      <c r="M30" s="314"/>
      <c r="N30" s="310"/>
    </row>
    <row r="31" spans="1:14" ht="15.75" x14ac:dyDescent="0.25">
      <c r="A31" s="314" t="s">
        <v>187</v>
      </c>
      <c r="B31" s="310">
        <v>2</v>
      </c>
      <c r="C31" s="310">
        <v>2</v>
      </c>
      <c r="D31" s="310">
        <v>3</v>
      </c>
      <c r="E31" s="310">
        <v>1</v>
      </c>
      <c r="F31" s="310">
        <v>30</v>
      </c>
      <c r="G31" s="314"/>
      <c r="H31" s="314"/>
      <c r="I31" s="314"/>
      <c r="J31" s="314"/>
      <c r="K31" s="314"/>
      <c r="L31" s="314"/>
      <c r="M31" s="314"/>
      <c r="N31" s="310"/>
    </row>
    <row r="32" spans="1:14" ht="15.75" x14ac:dyDescent="0.25">
      <c r="A32" s="314" t="s">
        <v>309</v>
      </c>
      <c r="B32" s="314">
        <v>4</v>
      </c>
      <c r="C32" s="314">
        <v>4</v>
      </c>
      <c r="D32" s="314">
        <v>1</v>
      </c>
      <c r="E32" s="314">
        <v>1</v>
      </c>
      <c r="F32" s="312">
        <v>38</v>
      </c>
      <c r="G32" s="314"/>
      <c r="H32" s="314"/>
      <c r="I32" s="314"/>
      <c r="J32" s="314"/>
      <c r="K32" s="314"/>
      <c r="L32" s="314"/>
      <c r="M32" s="314"/>
      <c r="N32" s="310"/>
    </row>
    <row r="33" spans="1:14" ht="15.75" x14ac:dyDescent="0.25">
      <c r="A33" s="312" t="s">
        <v>24</v>
      </c>
      <c r="B33" s="314">
        <v>24</v>
      </c>
      <c r="C33" s="314">
        <v>24</v>
      </c>
      <c r="D33" s="314">
        <v>43</v>
      </c>
      <c r="E33" s="314">
        <v>30</v>
      </c>
      <c r="F33" s="312">
        <v>755</v>
      </c>
      <c r="G33" s="314"/>
      <c r="H33" s="337">
        <v>4</v>
      </c>
      <c r="I33" s="314">
        <v>120</v>
      </c>
      <c r="J33" s="314"/>
      <c r="K33" s="338"/>
      <c r="L33" s="338">
        <v>3</v>
      </c>
      <c r="M33" s="338">
        <v>43</v>
      </c>
      <c r="N33" s="310"/>
    </row>
    <row r="34" spans="1:14" ht="31.5" x14ac:dyDescent="0.25">
      <c r="A34" s="206" t="s">
        <v>25</v>
      </c>
      <c r="B34" s="339">
        <v>21</v>
      </c>
      <c r="C34" s="339">
        <v>21</v>
      </c>
      <c r="D34" s="339">
        <v>36</v>
      </c>
      <c r="E34" s="339">
        <v>13</v>
      </c>
      <c r="F34" s="339">
        <v>331</v>
      </c>
      <c r="G34" s="191"/>
      <c r="H34" s="337"/>
      <c r="I34" s="314"/>
      <c r="J34" s="314"/>
      <c r="K34" s="314"/>
      <c r="L34" s="340">
        <v>2</v>
      </c>
      <c r="M34" s="340">
        <v>83</v>
      </c>
      <c r="N34" s="339">
        <v>2</v>
      </c>
    </row>
    <row r="35" spans="1:14" ht="15.75" x14ac:dyDescent="0.25">
      <c r="A35" s="191" t="s">
        <v>310</v>
      </c>
      <c r="B35" s="314"/>
      <c r="C35" s="314"/>
      <c r="D35" s="314"/>
      <c r="E35" s="314"/>
      <c r="F35" s="314"/>
      <c r="G35" s="191"/>
      <c r="H35" s="180"/>
      <c r="I35" s="314"/>
      <c r="J35" s="314"/>
      <c r="K35" s="314"/>
      <c r="L35" s="314">
        <v>6</v>
      </c>
      <c r="M35" s="209">
        <v>133</v>
      </c>
      <c r="N35" s="314"/>
    </row>
    <row r="36" spans="1:14" ht="15.75" x14ac:dyDescent="0.25">
      <c r="A36" s="191" t="s">
        <v>311</v>
      </c>
      <c r="B36" s="314"/>
      <c r="C36" s="314"/>
      <c r="D36" s="314"/>
      <c r="E36" s="314"/>
      <c r="F36" s="314"/>
      <c r="G36" s="191"/>
      <c r="H36" s="180"/>
      <c r="I36" s="314"/>
      <c r="J36" s="314"/>
      <c r="K36" s="314"/>
      <c r="L36" s="314">
        <v>16</v>
      </c>
      <c r="M36" s="209">
        <v>336</v>
      </c>
      <c r="N36" s="314"/>
    </row>
    <row r="37" spans="1:14" ht="63" x14ac:dyDescent="0.25">
      <c r="A37" s="341" t="s">
        <v>312</v>
      </c>
      <c r="B37" s="314"/>
      <c r="C37" s="314"/>
      <c r="D37" s="314"/>
      <c r="E37" s="314"/>
      <c r="F37" s="314"/>
      <c r="G37" s="191">
        <v>3000</v>
      </c>
      <c r="H37" s="209"/>
      <c r="I37" s="314"/>
      <c r="J37" s="314"/>
      <c r="K37" s="314"/>
      <c r="L37" s="314"/>
      <c r="M37" s="314"/>
      <c r="N37" s="314"/>
    </row>
    <row r="38" spans="1:14" ht="78.75" x14ac:dyDescent="0.25">
      <c r="A38" s="311" t="s">
        <v>313</v>
      </c>
      <c r="B38" s="314"/>
      <c r="C38" s="314"/>
      <c r="D38" s="314"/>
      <c r="E38" s="314"/>
      <c r="F38" s="314"/>
      <c r="G38" s="191"/>
      <c r="H38" s="308">
        <v>2</v>
      </c>
      <c r="I38" s="308">
        <v>60</v>
      </c>
      <c r="J38" s="312"/>
      <c r="K38" s="312"/>
      <c r="L38" s="312"/>
      <c r="M38" s="312"/>
      <c r="N38" s="314"/>
    </row>
    <row r="39" spans="1:14" ht="31.5" x14ac:dyDescent="0.25">
      <c r="A39" s="211" t="s">
        <v>314</v>
      </c>
      <c r="B39" s="314"/>
      <c r="C39" s="314"/>
      <c r="D39" s="314"/>
      <c r="E39" s="314"/>
      <c r="F39" s="314"/>
      <c r="G39" s="191"/>
      <c r="H39" s="308">
        <v>7</v>
      </c>
      <c r="I39" s="308">
        <v>211</v>
      </c>
      <c r="J39" s="312"/>
      <c r="K39" s="312"/>
      <c r="L39" s="312"/>
      <c r="M39" s="312"/>
      <c r="N39" s="314"/>
    </row>
    <row r="40" spans="1:14" ht="31.5" x14ac:dyDescent="0.25">
      <c r="A40" s="211" t="s">
        <v>315</v>
      </c>
      <c r="B40" s="314"/>
      <c r="C40" s="314"/>
      <c r="D40" s="314"/>
      <c r="E40" s="314"/>
      <c r="F40" s="314"/>
      <c r="G40" s="191"/>
      <c r="H40" s="312"/>
      <c r="I40" s="312"/>
      <c r="J40" s="312"/>
      <c r="K40" s="312"/>
      <c r="L40" s="312"/>
      <c r="M40" s="312"/>
      <c r="N40" s="314"/>
    </row>
    <row r="41" spans="1:14" ht="31.5" x14ac:dyDescent="0.25">
      <c r="A41" s="191" t="s">
        <v>316</v>
      </c>
      <c r="B41" s="314"/>
      <c r="C41" s="314"/>
      <c r="D41" s="314"/>
      <c r="E41" s="314"/>
      <c r="F41" s="314"/>
      <c r="G41" s="191"/>
      <c r="H41" s="209"/>
      <c r="I41" s="314"/>
      <c r="J41" s="312">
        <v>4</v>
      </c>
      <c r="K41" s="312">
        <v>104</v>
      </c>
      <c r="L41" s="308"/>
      <c r="M41" s="308"/>
      <c r="N41" s="314"/>
    </row>
    <row r="42" spans="1:14" ht="15.75" x14ac:dyDescent="0.25">
      <c r="A42" s="311" t="s">
        <v>317</v>
      </c>
      <c r="B42" s="320"/>
      <c r="C42" s="320"/>
      <c r="D42" s="320"/>
      <c r="E42" s="320"/>
      <c r="F42" s="320"/>
      <c r="G42" s="342"/>
      <c r="H42" s="343"/>
      <c r="I42" s="343"/>
      <c r="J42" s="343"/>
      <c r="K42" s="343"/>
      <c r="L42" s="308">
        <v>19</v>
      </c>
      <c r="M42" s="308">
        <v>352</v>
      </c>
      <c r="N42" s="314"/>
    </row>
    <row r="43" spans="1:14" ht="15.75" x14ac:dyDescent="0.25">
      <c r="A43" s="211" t="s">
        <v>318</v>
      </c>
      <c r="B43" s="320"/>
      <c r="C43" s="320"/>
      <c r="D43" s="320"/>
      <c r="E43" s="320"/>
      <c r="F43" s="320"/>
      <c r="G43" s="342"/>
      <c r="H43" s="344"/>
      <c r="I43" s="320"/>
      <c r="J43" s="343"/>
      <c r="K43" s="343"/>
      <c r="L43" s="309">
        <v>2</v>
      </c>
      <c r="M43" s="308">
        <v>40</v>
      </c>
      <c r="N43" s="320"/>
    </row>
    <row r="44" spans="1:14" ht="15.75" x14ac:dyDescent="0.25">
      <c r="A44" s="345" t="s">
        <v>20</v>
      </c>
      <c r="B44" s="92">
        <f t="shared" ref="B44:N44" si="1">SUM(B23:B42)</f>
        <v>81</v>
      </c>
      <c r="C44" s="92">
        <f t="shared" si="1"/>
        <v>80</v>
      </c>
      <c r="D44" s="92">
        <f t="shared" si="1"/>
        <v>115</v>
      </c>
      <c r="E44" s="92">
        <f t="shared" si="1"/>
        <v>58</v>
      </c>
      <c r="F44" s="92">
        <v>1524</v>
      </c>
      <c r="G44" s="92"/>
      <c r="H44" s="92">
        <f t="shared" si="1"/>
        <v>13</v>
      </c>
      <c r="I44" s="92">
        <v>391</v>
      </c>
      <c r="J44" s="92">
        <f t="shared" si="1"/>
        <v>4</v>
      </c>
      <c r="K44" s="92">
        <f t="shared" si="1"/>
        <v>104</v>
      </c>
      <c r="L44" s="92">
        <v>52</v>
      </c>
      <c r="M44" s="92">
        <v>1111</v>
      </c>
      <c r="N44" s="92">
        <f t="shared" si="1"/>
        <v>5</v>
      </c>
    </row>
    <row r="45" spans="1:14" ht="15.75" x14ac:dyDescent="0.25">
      <c r="A45" s="413" t="s">
        <v>319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97"/>
    </row>
    <row r="46" spans="1:14" ht="15.75" x14ac:dyDescent="0.25">
      <c r="A46" s="346" t="s">
        <v>320</v>
      </c>
      <c r="B46" s="209">
        <v>15</v>
      </c>
      <c r="C46" s="209">
        <v>15</v>
      </c>
      <c r="D46" s="209">
        <v>16</v>
      </c>
      <c r="E46" s="209"/>
      <c r="F46" s="209"/>
      <c r="G46" s="314"/>
      <c r="H46" s="314"/>
      <c r="I46" s="314"/>
      <c r="J46" s="314"/>
      <c r="K46" s="314"/>
      <c r="L46" s="314"/>
      <c r="M46" s="314"/>
      <c r="N46" s="314"/>
    </row>
    <row r="47" spans="1:14" ht="15.75" x14ac:dyDescent="0.25">
      <c r="A47" s="314" t="s">
        <v>12</v>
      </c>
      <c r="B47" s="314">
        <v>5</v>
      </c>
      <c r="C47" s="314">
        <v>5</v>
      </c>
      <c r="D47" s="314">
        <v>5</v>
      </c>
      <c r="E47" s="314">
        <v>1</v>
      </c>
      <c r="F47" s="314">
        <v>49</v>
      </c>
      <c r="G47" s="314"/>
      <c r="H47" s="314"/>
      <c r="I47" s="314"/>
      <c r="J47" s="310"/>
      <c r="K47" s="314"/>
      <c r="L47" s="314"/>
      <c r="M47" s="314"/>
      <c r="N47" s="310">
        <v>1</v>
      </c>
    </row>
    <row r="48" spans="1:14" ht="15.75" x14ac:dyDescent="0.25">
      <c r="A48" s="227" t="s">
        <v>321</v>
      </c>
      <c r="B48" s="314"/>
      <c r="C48" s="314"/>
      <c r="D48" s="314"/>
      <c r="E48" s="314"/>
      <c r="F48" s="314"/>
      <c r="G48" s="314"/>
      <c r="H48" s="314">
        <v>6</v>
      </c>
      <c r="I48" s="314">
        <v>190</v>
      </c>
      <c r="J48" s="310"/>
      <c r="K48" s="314"/>
      <c r="L48" s="314"/>
      <c r="M48" s="314"/>
      <c r="N48" s="314"/>
    </row>
    <row r="49" spans="1:14" ht="15.75" x14ac:dyDescent="0.25">
      <c r="A49" s="227" t="s">
        <v>13</v>
      </c>
      <c r="B49" s="314">
        <v>4</v>
      </c>
      <c r="C49" s="314">
        <v>3</v>
      </c>
      <c r="D49" s="314">
        <v>3</v>
      </c>
      <c r="E49" s="314">
        <v>1</v>
      </c>
      <c r="F49" s="314">
        <v>27</v>
      </c>
      <c r="G49" s="314"/>
      <c r="H49" s="314"/>
      <c r="I49" s="314"/>
      <c r="J49" s="310"/>
      <c r="K49" s="314"/>
      <c r="L49" s="314"/>
      <c r="M49" s="314"/>
      <c r="N49" s="314">
        <v>1</v>
      </c>
    </row>
    <row r="50" spans="1:14" ht="15.75" x14ac:dyDescent="0.25">
      <c r="A50" s="314" t="s">
        <v>322</v>
      </c>
      <c r="B50" s="312"/>
      <c r="C50" s="312"/>
      <c r="D50" s="312"/>
      <c r="E50" s="313"/>
      <c r="F50" s="312"/>
      <c r="G50" s="314"/>
      <c r="H50" s="314">
        <v>6</v>
      </c>
      <c r="I50" s="314">
        <v>134</v>
      </c>
      <c r="J50" s="314"/>
      <c r="K50" s="314"/>
      <c r="L50" s="314"/>
      <c r="M50" s="314"/>
      <c r="N50" s="314"/>
    </row>
    <row r="51" spans="1:14" ht="15.75" x14ac:dyDescent="0.25">
      <c r="A51" s="227" t="s">
        <v>14</v>
      </c>
      <c r="B51" s="312">
        <v>3</v>
      </c>
      <c r="C51" s="312">
        <v>3</v>
      </c>
      <c r="D51" s="312">
        <v>3</v>
      </c>
      <c r="E51" s="313">
        <v>1</v>
      </c>
      <c r="F51" s="312">
        <v>49</v>
      </c>
      <c r="G51" s="314"/>
      <c r="H51" s="314">
        <v>1</v>
      </c>
      <c r="I51" s="314">
        <v>46</v>
      </c>
      <c r="J51" s="314"/>
      <c r="K51" s="314"/>
      <c r="L51" s="314"/>
      <c r="M51" s="314"/>
      <c r="N51" s="314"/>
    </row>
    <row r="52" spans="1:14" ht="15.75" x14ac:dyDescent="0.25">
      <c r="A52" s="227" t="s">
        <v>322</v>
      </c>
      <c r="B52" s="314"/>
      <c r="C52" s="314"/>
      <c r="D52" s="314"/>
      <c r="E52" s="314"/>
      <c r="F52" s="314"/>
      <c r="G52" s="314"/>
      <c r="H52" s="314">
        <v>6</v>
      </c>
      <c r="I52" s="314">
        <v>100</v>
      </c>
      <c r="J52" s="314"/>
      <c r="K52" s="314"/>
      <c r="L52" s="314"/>
      <c r="M52" s="314"/>
      <c r="N52" s="314"/>
    </row>
    <row r="53" spans="1:14" ht="15.75" x14ac:dyDescent="0.25">
      <c r="A53" s="314" t="s">
        <v>15</v>
      </c>
      <c r="B53" s="314">
        <v>5</v>
      </c>
      <c r="C53" s="314">
        <v>4</v>
      </c>
      <c r="D53" s="314">
        <v>4</v>
      </c>
      <c r="E53" s="314">
        <v>4</v>
      </c>
      <c r="F53" s="314">
        <v>95</v>
      </c>
      <c r="G53" s="314">
        <v>65</v>
      </c>
      <c r="H53" s="314"/>
      <c r="I53" s="314"/>
      <c r="J53" s="314"/>
      <c r="K53" s="314"/>
      <c r="L53" s="314"/>
      <c r="M53" s="314">
        <v>2</v>
      </c>
      <c r="N53" s="314">
        <v>1</v>
      </c>
    </row>
    <row r="54" spans="1:14" ht="15.75" x14ac:dyDescent="0.25">
      <c r="A54" s="227" t="s">
        <v>322</v>
      </c>
      <c r="B54" s="314"/>
      <c r="C54" s="314"/>
      <c r="D54" s="314"/>
      <c r="E54" s="314"/>
      <c r="F54" s="314"/>
      <c r="G54" s="314"/>
      <c r="H54" s="314">
        <v>13</v>
      </c>
      <c r="I54" s="314">
        <v>462</v>
      </c>
      <c r="J54" s="347"/>
      <c r="K54" s="347"/>
      <c r="L54" s="314"/>
      <c r="M54" s="314"/>
      <c r="N54" s="314"/>
    </row>
    <row r="55" spans="1:14" ht="15.75" x14ac:dyDescent="0.25">
      <c r="A55" s="227" t="s">
        <v>16</v>
      </c>
      <c r="B55" s="314">
        <v>3</v>
      </c>
      <c r="C55" s="314">
        <v>3</v>
      </c>
      <c r="D55" s="314">
        <v>3</v>
      </c>
      <c r="E55" s="314">
        <v>1</v>
      </c>
      <c r="F55" s="314">
        <v>33</v>
      </c>
      <c r="G55" s="314">
        <v>0</v>
      </c>
      <c r="H55" s="314"/>
      <c r="I55" s="314"/>
      <c r="J55" s="314"/>
      <c r="K55" s="314"/>
      <c r="L55" s="314"/>
      <c r="M55" s="314"/>
      <c r="N55" s="314"/>
    </row>
    <row r="56" spans="1:14" ht="15.75" x14ac:dyDescent="0.25">
      <c r="A56" s="314" t="s">
        <v>322</v>
      </c>
      <c r="B56" s="209"/>
      <c r="C56" s="209"/>
      <c r="D56" s="209"/>
      <c r="E56" s="209"/>
      <c r="F56" s="209"/>
      <c r="G56" s="211"/>
      <c r="H56" s="191">
        <v>7</v>
      </c>
      <c r="I56" s="191">
        <v>120</v>
      </c>
      <c r="J56" s="309"/>
      <c r="K56" s="309"/>
      <c r="L56" s="315"/>
      <c r="M56" s="314"/>
      <c r="N56" s="314"/>
    </row>
    <row r="57" spans="1:14" ht="15.75" x14ac:dyDescent="0.25">
      <c r="A57" s="227" t="s">
        <v>323</v>
      </c>
      <c r="B57" s="314"/>
      <c r="C57" s="314"/>
      <c r="D57" s="314"/>
      <c r="E57" s="314"/>
      <c r="F57" s="209"/>
      <c r="G57" s="191"/>
      <c r="H57" s="191">
        <v>4</v>
      </c>
      <c r="I57" s="191">
        <v>91</v>
      </c>
      <c r="J57" s="309"/>
      <c r="K57" s="309"/>
      <c r="L57" s="315"/>
      <c r="M57" s="314"/>
      <c r="N57" s="314"/>
    </row>
    <row r="58" spans="1:14" ht="47.25" x14ac:dyDescent="0.25">
      <c r="A58" s="227" t="s">
        <v>324</v>
      </c>
      <c r="B58" s="314"/>
      <c r="C58" s="314"/>
      <c r="D58" s="314"/>
      <c r="E58" s="314"/>
      <c r="F58" s="209"/>
      <c r="G58" s="191"/>
      <c r="H58" s="191">
        <v>3</v>
      </c>
      <c r="I58" s="191">
        <v>95</v>
      </c>
      <c r="J58" s="309"/>
      <c r="K58" s="309"/>
      <c r="L58" s="315"/>
      <c r="M58" s="314"/>
      <c r="N58" s="314"/>
    </row>
    <row r="59" spans="1:14" ht="15.75" x14ac:dyDescent="0.25">
      <c r="A59" s="314" t="s">
        <v>233</v>
      </c>
      <c r="B59" s="314"/>
      <c r="C59" s="314"/>
      <c r="D59" s="314">
        <v>2</v>
      </c>
      <c r="E59" s="314">
        <v>2</v>
      </c>
      <c r="F59" s="314">
        <v>55</v>
      </c>
      <c r="G59" s="314"/>
      <c r="H59" s="314"/>
      <c r="I59" s="314"/>
      <c r="J59" s="314"/>
      <c r="K59" s="314"/>
      <c r="L59" s="314">
        <v>1</v>
      </c>
      <c r="M59" s="314">
        <v>30</v>
      </c>
      <c r="N59" s="314"/>
    </row>
    <row r="60" spans="1:14" ht="15.75" x14ac:dyDescent="0.25">
      <c r="A60" s="227" t="s">
        <v>20</v>
      </c>
      <c r="B60" s="345">
        <v>35</v>
      </c>
      <c r="C60" s="345">
        <v>33</v>
      </c>
      <c r="D60" s="345">
        <v>36</v>
      </c>
      <c r="E60" s="345">
        <v>10</v>
      </c>
      <c r="F60" s="345">
        <v>308</v>
      </c>
      <c r="G60" s="345">
        <v>65</v>
      </c>
      <c r="H60" s="345">
        <v>46</v>
      </c>
      <c r="I60" s="345">
        <v>1238</v>
      </c>
      <c r="J60" s="345">
        <v>0</v>
      </c>
      <c r="K60" s="345">
        <v>0</v>
      </c>
      <c r="L60" s="345">
        <v>1</v>
      </c>
      <c r="M60" s="345">
        <v>30</v>
      </c>
      <c r="N60" s="345">
        <v>3</v>
      </c>
    </row>
    <row r="61" spans="1:14" ht="15.75" x14ac:dyDescent="0.25">
      <c r="A61" s="469" t="s">
        <v>325</v>
      </c>
      <c r="B61" s="470"/>
      <c r="C61" s="470"/>
      <c r="D61" s="470"/>
      <c r="E61" s="470"/>
      <c r="F61" s="470"/>
      <c r="G61" s="470"/>
      <c r="H61" s="470"/>
      <c r="I61" s="470"/>
      <c r="J61" s="470"/>
      <c r="K61" s="470"/>
      <c r="L61" s="348"/>
      <c r="M61" s="348"/>
      <c r="N61" s="314"/>
    </row>
    <row r="62" spans="1:14" ht="15.75" x14ac:dyDescent="0.25">
      <c r="A62" s="191" t="s">
        <v>326</v>
      </c>
      <c r="B62" s="310">
        <v>1</v>
      </c>
      <c r="C62" s="310">
        <v>1</v>
      </c>
      <c r="D62" s="310">
        <v>4</v>
      </c>
      <c r="E62" s="310">
        <v>4</v>
      </c>
      <c r="F62" s="315">
        <v>117</v>
      </c>
      <c r="G62" s="316"/>
      <c r="H62" s="310"/>
      <c r="I62" s="310"/>
      <c r="J62" s="191"/>
      <c r="K62" s="191"/>
      <c r="L62" s="191">
        <v>3</v>
      </c>
      <c r="M62" s="191">
        <v>56</v>
      </c>
      <c r="N62" s="314"/>
    </row>
    <row r="63" spans="1:14" ht="47.25" x14ac:dyDescent="0.25">
      <c r="A63" s="191" t="s">
        <v>327</v>
      </c>
      <c r="B63" s="316"/>
      <c r="C63" s="191"/>
      <c r="D63" s="341"/>
      <c r="E63" s="341"/>
      <c r="F63" s="341"/>
      <c r="G63" s="341"/>
      <c r="H63" s="191"/>
      <c r="I63" s="316"/>
      <c r="J63" s="180">
        <v>36</v>
      </c>
      <c r="K63" s="191">
        <v>1123</v>
      </c>
      <c r="L63" s="191">
        <v>7</v>
      </c>
      <c r="M63" s="191">
        <v>159</v>
      </c>
      <c r="N63" s="345"/>
    </row>
    <row r="64" spans="1:14" ht="31.5" x14ac:dyDescent="0.25">
      <c r="A64" s="191" t="s">
        <v>328</v>
      </c>
      <c r="B64" s="316"/>
      <c r="C64" s="191"/>
      <c r="D64" s="341"/>
      <c r="E64" s="341"/>
      <c r="F64" s="341"/>
      <c r="G64" s="341"/>
      <c r="H64" s="191"/>
      <c r="I64" s="316"/>
      <c r="J64" s="180">
        <v>4</v>
      </c>
      <c r="K64" s="191">
        <v>91</v>
      </c>
      <c r="L64" s="191"/>
      <c r="M64" s="191"/>
      <c r="N64" s="345"/>
    </row>
    <row r="65" spans="1:14" ht="15.75" x14ac:dyDescent="0.25">
      <c r="A65" s="191" t="s">
        <v>329</v>
      </c>
      <c r="B65" s="316"/>
      <c r="C65" s="191"/>
      <c r="D65" s="341"/>
      <c r="E65" s="341"/>
      <c r="F65" s="341"/>
      <c r="G65" s="341"/>
      <c r="H65" s="191"/>
      <c r="I65" s="316"/>
      <c r="J65" s="180"/>
      <c r="K65" s="191"/>
      <c r="L65" s="191">
        <v>1</v>
      </c>
      <c r="M65" s="191">
        <v>25</v>
      </c>
      <c r="N65" s="345"/>
    </row>
    <row r="66" spans="1:14" ht="15.75" x14ac:dyDescent="0.25">
      <c r="A66" s="191" t="s">
        <v>330</v>
      </c>
      <c r="B66" s="316"/>
      <c r="C66" s="191"/>
      <c r="D66" s="341"/>
      <c r="E66" s="341"/>
      <c r="F66" s="341"/>
      <c r="G66" s="341"/>
      <c r="H66" s="191"/>
      <c r="I66" s="316"/>
      <c r="J66" s="180"/>
      <c r="K66" s="191"/>
      <c r="L66" s="191"/>
      <c r="M66" s="191"/>
      <c r="N66" s="345"/>
    </row>
    <row r="67" spans="1:14" ht="31.5" x14ac:dyDescent="0.25">
      <c r="A67" s="191" t="s">
        <v>331</v>
      </c>
      <c r="B67" s="316">
        <v>2</v>
      </c>
      <c r="C67" s="191">
        <v>2</v>
      </c>
      <c r="D67" s="341">
        <v>2</v>
      </c>
      <c r="E67" s="341">
        <v>1</v>
      </c>
      <c r="F67" s="341">
        <v>43</v>
      </c>
      <c r="G67" s="341"/>
      <c r="H67" s="191"/>
      <c r="I67" s="191"/>
      <c r="J67" s="191"/>
      <c r="K67" s="191"/>
      <c r="L67" s="191">
        <v>1</v>
      </c>
      <c r="M67" s="191">
        <v>8</v>
      </c>
      <c r="N67" s="345"/>
    </row>
    <row r="68" spans="1:14" ht="15.75" x14ac:dyDescent="0.25">
      <c r="A68" s="191" t="s">
        <v>332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>
        <v>2</v>
      </c>
      <c r="M68" s="92">
        <v>32</v>
      </c>
      <c r="N68" s="92"/>
    </row>
    <row r="69" spans="1:14" ht="15.75" x14ac:dyDescent="0.25">
      <c r="A69" s="341" t="s">
        <v>20</v>
      </c>
      <c r="B69" s="349">
        <v>3</v>
      </c>
      <c r="C69" s="341">
        <v>3</v>
      </c>
      <c r="D69" s="341">
        <v>6</v>
      </c>
      <c r="E69" s="341">
        <v>5</v>
      </c>
      <c r="F69" s="341">
        <v>160</v>
      </c>
      <c r="G69" s="341"/>
      <c r="H69" s="341"/>
      <c r="I69" s="349"/>
      <c r="J69" s="89">
        <v>40</v>
      </c>
      <c r="K69" s="341">
        <v>1214</v>
      </c>
      <c r="L69" s="341">
        <v>14</v>
      </c>
      <c r="M69" s="341">
        <v>280</v>
      </c>
      <c r="N69" s="345"/>
    </row>
    <row r="70" spans="1:14" ht="15.75" x14ac:dyDescent="0.25">
      <c r="A70" s="350"/>
      <c r="B70" s="470" t="s">
        <v>87</v>
      </c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1"/>
    </row>
    <row r="71" spans="1:14" ht="15.75" x14ac:dyDescent="0.25">
      <c r="A71" s="351" t="s">
        <v>10</v>
      </c>
      <c r="B71" s="316">
        <v>3</v>
      </c>
      <c r="C71" s="316">
        <v>3</v>
      </c>
      <c r="D71" s="316">
        <v>3</v>
      </c>
      <c r="E71" s="316">
        <v>1</v>
      </c>
      <c r="F71" s="316">
        <v>32</v>
      </c>
      <c r="G71" s="316"/>
      <c r="H71" s="316">
        <v>0</v>
      </c>
      <c r="I71" s="316">
        <v>0</v>
      </c>
      <c r="J71" s="316">
        <v>0</v>
      </c>
      <c r="K71" s="316">
        <v>0</v>
      </c>
      <c r="L71" s="316">
        <v>1</v>
      </c>
      <c r="M71" s="316">
        <v>8</v>
      </c>
      <c r="N71" s="316">
        <v>0</v>
      </c>
    </row>
    <row r="72" spans="1:14" ht="15.75" x14ac:dyDescent="0.25">
      <c r="A72" s="351" t="s">
        <v>321</v>
      </c>
      <c r="B72" s="64"/>
      <c r="C72" s="64"/>
      <c r="D72" s="64"/>
      <c r="E72" s="64"/>
      <c r="F72" s="64"/>
      <c r="G72" s="64"/>
      <c r="H72" s="64">
        <v>2</v>
      </c>
      <c r="I72" s="64">
        <v>16</v>
      </c>
      <c r="J72" s="316"/>
      <c r="K72" s="316"/>
      <c r="L72" s="64"/>
      <c r="M72" s="64"/>
      <c r="N72" s="64"/>
    </row>
    <row r="73" spans="1:14" ht="15.75" x14ac:dyDescent="0.25">
      <c r="A73" s="191" t="s">
        <v>333</v>
      </c>
      <c r="B73" s="310">
        <v>13</v>
      </c>
      <c r="C73" s="310">
        <v>12</v>
      </c>
      <c r="D73" s="310">
        <v>45</v>
      </c>
      <c r="E73" s="310">
        <v>45</v>
      </c>
      <c r="F73" s="317">
        <v>663</v>
      </c>
      <c r="G73" s="316">
        <v>0</v>
      </c>
      <c r="H73" s="316">
        <v>0</v>
      </c>
      <c r="I73" s="316">
        <v>0</v>
      </c>
      <c r="J73" s="316">
        <v>0</v>
      </c>
      <c r="K73" s="316">
        <v>0</v>
      </c>
      <c r="L73" s="316">
        <v>34</v>
      </c>
      <c r="M73" s="316">
        <v>479</v>
      </c>
      <c r="N73" s="316">
        <v>2</v>
      </c>
    </row>
    <row r="74" spans="1:14" ht="31.5" x14ac:dyDescent="0.25">
      <c r="A74" s="191" t="s">
        <v>334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</row>
    <row r="75" spans="1:14" ht="15.75" x14ac:dyDescent="0.25">
      <c r="A75" s="341" t="s">
        <v>20</v>
      </c>
      <c r="B75" s="349">
        <v>16</v>
      </c>
      <c r="C75" s="349">
        <v>15</v>
      </c>
      <c r="D75" s="349">
        <v>48</v>
      </c>
      <c r="E75" s="349">
        <v>1</v>
      </c>
      <c r="F75" s="349">
        <v>32</v>
      </c>
      <c r="G75" s="349"/>
      <c r="H75" s="349">
        <f t="shared" ref="H75:N75" si="2">SUM(H68:H74)</f>
        <v>2</v>
      </c>
      <c r="I75" s="349">
        <f t="shared" si="2"/>
        <v>16</v>
      </c>
      <c r="J75" s="349"/>
      <c r="K75" s="349"/>
      <c r="L75" s="349">
        <v>35</v>
      </c>
      <c r="M75" s="349">
        <v>487</v>
      </c>
      <c r="N75" s="349">
        <f t="shared" si="2"/>
        <v>2</v>
      </c>
    </row>
    <row r="76" spans="1:14" ht="15.75" x14ac:dyDescent="0.25">
      <c r="A76" s="469" t="s">
        <v>111</v>
      </c>
      <c r="B76" s="470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1"/>
    </row>
    <row r="77" spans="1:14" ht="15.75" x14ac:dyDescent="0.25">
      <c r="A77" s="352" t="s">
        <v>160</v>
      </c>
      <c r="B77" s="314">
        <v>0</v>
      </c>
      <c r="C77" s="314"/>
      <c r="D77" s="314"/>
      <c r="E77" s="314"/>
      <c r="F77" s="317"/>
      <c r="G77" s="347"/>
      <c r="H77" s="314"/>
      <c r="I77" s="314">
        <v>26</v>
      </c>
      <c r="J77" s="180"/>
      <c r="K77" s="180"/>
      <c r="L77" s="314">
        <v>1</v>
      </c>
      <c r="M77" s="314">
        <v>10</v>
      </c>
      <c r="N77" s="314"/>
    </row>
    <row r="78" spans="1:14" ht="15.75" x14ac:dyDescent="0.25">
      <c r="A78" s="191" t="s">
        <v>335</v>
      </c>
      <c r="B78" s="314">
        <v>10</v>
      </c>
      <c r="C78" s="314">
        <v>10</v>
      </c>
      <c r="D78" s="314">
        <v>8</v>
      </c>
      <c r="E78" s="314">
        <v>2</v>
      </c>
      <c r="F78" s="315">
        <v>56</v>
      </c>
      <c r="G78" s="314"/>
      <c r="H78" s="314"/>
      <c r="I78" s="314">
        <v>92</v>
      </c>
      <c r="J78" s="99"/>
      <c r="K78" s="99"/>
      <c r="L78" s="314">
        <v>7</v>
      </c>
      <c r="M78" s="314">
        <v>153</v>
      </c>
      <c r="N78" s="314"/>
    </row>
    <row r="79" spans="1:14" ht="31.5" x14ac:dyDescent="0.25">
      <c r="A79" s="318" t="s">
        <v>336</v>
      </c>
      <c r="B79" s="314"/>
      <c r="C79" s="314"/>
      <c r="D79" s="314"/>
      <c r="E79" s="314"/>
      <c r="F79" s="319"/>
      <c r="G79" s="314"/>
      <c r="H79" s="314">
        <v>1</v>
      </c>
      <c r="I79" s="314">
        <v>25</v>
      </c>
      <c r="J79" s="314"/>
      <c r="K79" s="314"/>
      <c r="L79" s="314"/>
      <c r="M79" s="314"/>
      <c r="N79" s="314"/>
    </row>
    <row r="80" spans="1:14" ht="110.25" x14ac:dyDescent="0.25">
      <c r="A80" s="191" t="s">
        <v>337</v>
      </c>
      <c r="B80" s="314"/>
      <c r="C80" s="314"/>
      <c r="D80" s="314"/>
      <c r="E80" s="314"/>
      <c r="F80" s="315"/>
      <c r="G80" s="209"/>
      <c r="H80" s="314">
        <v>2</v>
      </c>
      <c r="I80" s="314">
        <v>105</v>
      </c>
      <c r="J80" s="314"/>
      <c r="K80" s="314"/>
      <c r="L80" s="314">
        <v>1</v>
      </c>
      <c r="M80" s="314">
        <v>55</v>
      </c>
      <c r="N80" s="314"/>
    </row>
    <row r="81" spans="1:14" ht="15.75" x14ac:dyDescent="0.25">
      <c r="A81" s="345" t="s">
        <v>20</v>
      </c>
      <c r="B81" s="345">
        <v>10</v>
      </c>
      <c r="C81" s="345">
        <v>10</v>
      </c>
      <c r="D81" s="345">
        <v>8</v>
      </c>
      <c r="E81" s="345">
        <f>SUM(E77:E78)</f>
        <v>2</v>
      </c>
      <c r="F81" s="353">
        <v>56</v>
      </c>
      <c r="G81" s="345">
        <f>SUM(G77:G78)</f>
        <v>0</v>
      </c>
      <c r="H81" s="345">
        <v>3</v>
      </c>
      <c r="I81" s="345">
        <v>248</v>
      </c>
      <c r="J81" s="180"/>
      <c r="K81" s="180"/>
      <c r="L81" s="345">
        <v>9</v>
      </c>
      <c r="M81" s="345">
        <v>218</v>
      </c>
      <c r="N81" s="345">
        <f>SUM(N77:N78)</f>
        <v>0</v>
      </c>
    </row>
    <row r="82" spans="1:14" ht="15.75" x14ac:dyDescent="0.25">
      <c r="A82" s="469" t="s">
        <v>112</v>
      </c>
      <c r="B82" s="470"/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1"/>
    </row>
    <row r="83" spans="1:14" ht="15.75" x14ac:dyDescent="0.25">
      <c r="A83" s="354" t="s">
        <v>338</v>
      </c>
      <c r="B83" s="314">
        <v>7</v>
      </c>
      <c r="C83" s="314">
        <v>7</v>
      </c>
      <c r="D83" s="191">
        <v>7</v>
      </c>
      <c r="E83" s="191"/>
      <c r="F83" s="314"/>
      <c r="G83" s="191"/>
      <c r="H83" s="191">
        <v>3</v>
      </c>
      <c r="I83" s="314">
        <v>82</v>
      </c>
      <c r="J83" s="314"/>
      <c r="K83" s="314"/>
      <c r="L83" s="314">
        <v>5</v>
      </c>
      <c r="M83" s="314">
        <v>98</v>
      </c>
      <c r="N83" s="314"/>
    </row>
    <row r="84" spans="1:14" ht="15.75" x14ac:dyDescent="0.25">
      <c r="A84" s="345" t="s">
        <v>20</v>
      </c>
      <c r="B84" s="345">
        <v>7</v>
      </c>
      <c r="C84" s="345">
        <v>7</v>
      </c>
      <c r="D84" s="345">
        <v>7</v>
      </c>
      <c r="E84" s="345"/>
      <c r="F84" s="345"/>
      <c r="G84" s="345"/>
      <c r="H84" s="341">
        <v>3</v>
      </c>
      <c r="I84" s="345">
        <v>82</v>
      </c>
      <c r="J84" s="341"/>
      <c r="K84" s="341"/>
      <c r="L84" s="341">
        <v>5</v>
      </c>
      <c r="M84" s="341">
        <v>98</v>
      </c>
      <c r="N84" s="345"/>
    </row>
    <row r="85" spans="1:14" ht="15.75" x14ac:dyDescent="0.25">
      <c r="A85" s="469" t="s">
        <v>88</v>
      </c>
      <c r="B85" s="470"/>
      <c r="C85" s="470"/>
      <c r="D85" s="470"/>
      <c r="E85" s="470"/>
      <c r="F85" s="470"/>
      <c r="G85" s="470"/>
      <c r="H85" s="470"/>
      <c r="I85" s="470"/>
      <c r="J85" s="470"/>
      <c r="K85" s="470"/>
      <c r="L85" s="470"/>
      <c r="M85" s="470"/>
      <c r="N85" s="471"/>
    </row>
    <row r="86" spans="1:14" ht="15.75" x14ac:dyDescent="0.25">
      <c r="A86" s="287" t="s">
        <v>333</v>
      </c>
      <c r="B86" s="314">
        <v>6</v>
      </c>
      <c r="C86" s="314">
        <v>6</v>
      </c>
      <c r="D86" s="314">
        <v>6</v>
      </c>
      <c r="E86" s="314">
        <v>6</v>
      </c>
      <c r="F86" s="209">
        <v>0</v>
      </c>
      <c r="G86" s="191">
        <v>0</v>
      </c>
      <c r="H86" s="314">
        <v>0</v>
      </c>
      <c r="I86" s="314">
        <v>0</v>
      </c>
      <c r="J86" s="314">
        <v>0</v>
      </c>
      <c r="K86" s="314">
        <v>0</v>
      </c>
      <c r="L86" s="314">
        <v>0</v>
      </c>
      <c r="M86" s="314">
        <v>0</v>
      </c>
      <c r="N86" s="314">
        <v>0</v>
      </c>
    </row>
    <row r="87" spans="1:14" ht="15.75" x14ac:dyDescent="0.25">
      <c r="A87" s="211" t="s">
        <v>46</v>
      </c>
      <c r="B87" s="314">
        <v>0</v>
      </c>
      <c r="C87" s="314">
        <v>0</v>
      </c>
      <c r="D87" s="314">
        <v>0</v>
      </c>
      <c r="E87" s="314">
        <v>0</v>
      </c>
      <c r="F87" s="209">
        <v>0</v>
      </c>
      <c r="G87" s="191">
        <v>0</v>
      </c>
      <c r="H87" s="191">
        <v>0</v>
      </c>
      <c r="I87" s="191">
        <v>0</v>
      </c>
      <c r="J87" s="206">
        <v>0</v>
      </c>
      <c r="K87" s="206">
        <v>0</v>
      </c>
      <c r="L87" s="206">
        <v>12</v>
      </c>
      <c r="M87" s="206">
        <v>106</v>
      </c>
      <c r="N87" s="191">
        <v>0</v>
      </c>
    </row>
    <row r="88" spans="1:14" ht="15.75" x14ac:dyDescent="0.25">
      <c r="A88" s="211" t="s">
        <v>339</v>
      </c>
      <c r="B88" s="314"/>
      <c r="C88" s="314"/>
      <c r="D88" s="314"/>
      <c r="E88" s="314"/>
      <c r="F88" s="209"/>
      <c r="G88" s="191"/>
      <c r="H88" s="191">
        <v>20</v>
      </c>
      <c r="I88" s="191">
        <v>270</v>
      </c>
      <c r="J88" s="206"/>
      <c r="K88" s="206"/>
      <c r="L88" s="206"/>
      <c r="M88" s="206"/>
      <c r="N88" s="191"/>
    </row>
    <row r="89" spans="1:14" ht="15.75" x14ac:dyDescent="0.25">
      <c r="A89" s="287" t="s">
        <v>20</v>
      </c>
      <c r="B89" s="345">
        <f t="shared" ref="B89:K89" si="3">SUM(B86:B87)</f>
        <v>6</v>
      </c>
      <c r="C89" s="345">
        <f t="shared" si="3"/>
        <v>6</v>
      </c>
      <c r="D89" s="345">
        <f t="shared" si="3"/>
        <v>6</v>
      </c>
      <c r="E89" s="345"/>
      <c r="F89" s="345">
        <f t="shared" si="3"/>
        <v>0</v>
      </c>
      <c r="G89" s="345">
        <f t="shared" si="3"/>
        <v>0</v>
      </c>
      <c r="H89" s="345">
        <v>20</v>
      </c>
      <c r="I89" s="345">
        <v>270</v>
      </c>
      <c r="J89" s="345">
        <f t="shared" si="3"/>
        <v>0</v>
      </c>
      <c r="K89" s="345">
        <f t="shared" si="3"/>
        <v>0</v>
      </c>
      <c r="L89" s="345">
        <v>12</v>
      </c>
      <c r="M89" s="345">
        <v>106</v>
      </c>
      <c r="N89" s="345"/>
    </row>
    <row r="90" spans="1:14" ht="15.75" x14ac:dyDescent="0.25">
      <c r="A90" s="488" t="s">
        <v>239</v>
      </c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90"/>
    </row>
    <row r="91" spans="1:14" ht="31.5" x14ac:dyDescent="0.25">
      <c r="A91" s="287" t="s">
        <v>197</v>
      </c>
      <c r="B91" s="320">
        <v>1</v>
      </c>
      <c r="C91" s="321">
        <v>1</v>
      </c>
      <c r="D91" s="321">
        <v>1</v>
      </c>
      <c r="E91" s="321">
        <v>1</v>
      </c>
      <c r="F91" s="322">
        <v>31</v>
      </c>
      <c r="G91" s="321"/>
      <c r="H91" s="321"/>
      <c r="I91" s="321"/>
      <c r="J91" s="310"/>
      <c r="K91" s="310"/>
      <c r="L91" s="321"/>
      <c r="M91" s="321"/>
      <c r="N91" s="321"/>
    </row>
    <row r="92" spans="1:14" ht="15.75" x14ac:dyDescent="0.25">
      <c r="A92" s="153" t="s">
        <v>69</v>
      </c>
      <c r="B92" s="362">
        <f>SUM(B21+B44+B60+B69+B75+B81+B84+B89+B91)</f>
        <v>206</v>
      </c>
      <c r="C92" s="362">
        <f>SUM(C21+C44+C60+C69+C75+C81+C84+C89+C91)</f>
        <v>202</v>
      </c>
      <c r="D92" s="362">
        <f>SUM(D21+D44+D60+D69+D75+D81+D89+D91)</f>
        <v>268</v>
      </c>
      <c r="E92" s="362">
        <f>E21+E44+E60+E69+E75+E81+E91</f>
        <v>98</v>
      </c>
      <c r="F92" s="362">
        <f>SUM(F21+F44+F60+F69+F71+F81+F91)</f>
        <v>2689</v>
      </c>
      <c r="G92" s="362"/>
      <c r="H92" s="362">
        <f>SUM(H21+H44+H60+H75+H81+H84+H89)</f>
        <v>155</v>
      </c>
      <c r="I92" s="362">
        <f>I21+I44+I60+I72+I81+I84+I89</f>
        <v>3920</v>
      </c>
      <c r="J92" s="362">
        <f>SUM(J21+J44++J69)</f>
        <v>48</v>
      </c>
      <c r="K92" s="362">
        <v>1360</v>
      </c>
      <c r="L92" s="362">
        <v>127</v>
      </c>
      <c r="M92" s="362">
        <v>2395</v>
      </c>
      <c r="N92" s="235">
        <v>14</v>
      </c>
    </row>
    <row r="93" spans="1:14" ht="15.75" x14ac:dyDescent="0.25">
      <c r="A93" s="491" t="s">
        <v>340</v>
      </c>
      <c r="B93" s="492"/>
      <c r="C93" s="492"/>
      <c r="D93" s="492"/>
      <c r="E93" s="492"/>
      <c r="F93" s="492"/>
      <c r="G93" s="492"/>
      <c r="H93" s="492"/>
      <c r="I93" s="492"/>
      <c r="J93" s="492"/>
      <c r="K93" s="492"/>
      <c r="L93" s="492"/>
      <c r="M93" s="492"/>
      <c r="N93" s="493"/>
    </row>
    <row r="94" spans="1:14" ht="45" x14ac:dyDescent="0.25">
      <c r="A94" s="355" t="s">
        <v>341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356">
        <v>1</v>
      </c>
      <c r="M94" s="356">
        <v>20</v>
      </c>
      <c r="N94" s="180"/>
    </row>
    <row r="95" spans="1:14" ht="45" x14ac:dyDescent="0.25">
      <c r="A95" s="323" t="s">
        <v>342</v>
      </c>
      <c r="B95" s="357"/>
      <c r="C95" s="357"/>
      <c r="D95" s="357"/>
      <c r="E95" s="357"/>
      <c r="F95" s="357"/>
      <c r="G95" s="357"/>
      <c r="H95" s="357"/>
      <c r="I95" s="357"/>
      <c r="J95" s="357"/>
      <c r="K95" s="357"/>
      <c r="L95" s="358">
        <v>4</v>
      </c>
      <c r="M95" s="358">
        <v>70</v>
      </c>
      <c r="N95" s="357"/>
    </row>
    <row r="96" spans="1:14" ht="45" x14ac:dyDescent="0.25">
      <c r="A96" s="324" t="s">
        <v>343</v>
      </c>
      <c r="B96" s="357"/>
      <c r="C96" s="357"/>
      <c r="D96" s="357"/>
      <c r="E96" s="357"/>
      <c r="F96" s="357"/>
      <c r="G96" s="357"/>
      <c r="H96" s="357"/>
      <c r="I96" s="357"/>
      <c r="J96" s="357"/>
      <c r="K96" s="357"/>
      <c r="L96" s="358">
        <v>1</v>
      </c>
      <c r="M96" s="358">
        <v>21</v>
      </c>
      <c r="N96" s="357"/>
    </row>
    <row r="97" spans="1:14" ht="75" x14ac:dyDescent="0.25">
      <c r="A97" s="324" t="s">
        <v>344</v>
      </c>
      <c r="B97" s="357"/>
      <c r="C97" s="357"/>
      <c r="D97" s="357"/>
      <c r="E97" s="357"/>
      <c r="F97" s="357"/>
      <c r="G97" s="357"/>
      <c r="H97" s="357"/>
      <c r="I97" s="357"/>
      <c r="J97" s="357"/>
      <c r="K97" s="357"/>
      <c r="L97" s="358">
        <v>2</v>
      </c>
      <c r="M97" s="358">
        <v>50</v>
      </c>
      <c r="N97" s="357"/>
    </row>
    <row r="98" spans="1:14" ht="90" x14ac:dyDescent="0.25">
      <c r="A98" s="324" t="s">
        <v>345</v>
      </c>
      <c r="B98" s="357"/>
      <c r="C98" s="357"/>
      <c r="D98" s="357"/>
      <c r="E98" s="357"/>
      <c r="F98" s="357"/>
      <c r="G98" s="357"/>
      <c r="H98" s="357"/>
      <c r="I98" s="357"/>
      <c r="J98" s="357"/>
      <c r="K98" s="357"/>
      <c r="L98" s="358">
        <v>1</v>
      </c>
      <c r="M98" s="358">
        <v>31</v>
      </c>
      <c r="N98" s="357"/>
    </row>
    <row r="99" spans="1:14" ht="45" x14ac:dyDescent="0.25">
      <c r="A99" s="324" t="s">
        <v>346</v>
      </c>
      <c r="B99" s="357"/>
      <c r="C99" s="357"/>
      <c r="D99" s="357"/>
      <c r="E99" s="357"/>
      <c r="F99" s="357"/>
      <c r="G99" s="357"/>
      <c r="H99" s="357"/>
      <c r="I99" s="357"/>
      <c r="J99" s="357"/>
      <c r="K99" s="357"/>
      <c r="L99" s="358">
        <v>1</v>
      </c>
      <c r="M99" s="358">
        <v>16</v>
      </c>
      <c r="N99" s="357"/>
    </row>
    <row r="100" spans="1:14" ht="60" x14ac:dyDescent="0.25">
      <c r="A100" s="324" t="s">
        <v>347</v>
      </c>
      <c r="B100" s="357"/>
      <c r="C100" s="357"/>
      <c r="D100" s="357"/>
      <c r="E100" s="357"/>
      <c r="F100" s="357"/>
      <c r="G100" s="357"/>
      <c r="H100" s="357"/>
      <c r="I100" s="357"/>
      <c r="J100" s="357"/>
      <c r="K100" s="357"/>
      <c r="L100" s="358">
        <v>1</v>
      </c>
      <c r="M100" s="358">
        <v>45</v>
      </c>
      <c r="N100" s="357"/>
    </row>
    <row r="101" spans="1:14" x14ac:dyDescent="0.25">
      <c r="A101" s="89" t="s">
        <v>134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359">
        <v>11</v>
      </c>
      <c r="M101" s="359">
        <f>SUM(M94:M100)</f>
        <v>253</v>
      </c>
      <c r="N101" s="89"/>
    </row>
    <row r="103" spans="1:14" ht="258.75" customHeight="1" x14ac:dyDescent="0.25">
      <c r="A103" s="472" t="s">
        <v>349</v>
      </c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</row>
  </sheetData>
  <mergeCells count="19">
    <mergeCell ref="A45:N45"/>
    <mergeCell ref="A61:K61"/>
    <mergeCell ref="B70:N70"/>
    <mergeCell ref="A76:N76"/>
    <mergeCell ref="A103:N103"/>
    <mergeCell ref="B1:N1"/>
    <mergeCell ref="A2:A4"/>
    <mergeCell ref="B2:G3"/>
    <mergeCell ref="H2:K2"/>
    <mergeCell ref="L2:M3"/>
    <mergeCell ref="N2:N4"/>
    <mergeCell ref="H3:I3"/>
    <mergeCell ref="J3:K3"/>
    <mergeCell ref="A82:N82"/>
    <mergeCell ref="A85:N85"/>
    <mergeCell ref="A90:N90"/>
    <mergeCell ref="A93:N93"/>
    <mergeCell ref="A6:N6"/>
    <mergeCell ref="A22:N2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workbookViewId="0">
      <pane xSplit="1" ySplit="3" topLeftCell="E46" activePane="bottomRight" state="frozen"/>
      <selection pane="topRight" activeCell="B1" sqref="B1"/>
      <selection pane="bottomLeft" activeCell="A4" sqref="A4"/>
      <selection pane="bottomRight" activeCell="M2" sqref="M2"/>
    </sheetView>
  </sheetViews>
  <sheetFormatPr defaultRowHeight="15" x14ac:dyDescent="0.25"/>
  <cols>
    <col min="1" max="1" width="26.85546875" customWidth="1"/>
  </cols>
  <sheetData>
    <row r="1" spans="1:24" ht="21" x14ac:dyDescent="0.35">
      <c r="A1" s="7" t="s">
        <v>48</v>
      </c>
      <c r="B1" s="8"/>
      <c r="C1" s="43" t="s">
        <v>86</v>
      </c>
      <c r="D1" s="43"/>
      <c r="E1" s="43"/>
      <c r="F1" s="43"/>
      <c r="G1" s="43"/>
      <c r="H1" s="4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1" x14ac:dyDescent="0.35">
      <c r="A2" s="40"/>
      <c r="B2" s="37"/>
      <c r="C2" s="37"/>
      <c r="D2" s="37"/>
      <c r="E2" s="37"/>
      <c r="F2" s="38"/>
      <c r="G2" s="3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7"/>
    </row>
    <row r="3" spans="1:24" ht="94.5" x14ac:dyDescent="0.25">
      <c r="A3" s="18" t="s">
        <v>3</v>
      </c>
      <c r="B3" s="41" t="s">
        <v>52</v>
      </c>
      <c r="C3" s="35" t="s">
        <v>57</v>
      </c>
      <c r="D3" s="36" t="s">
        <v>54</v>
      </c>
      <c r="E3" s="31" t="s">
        <v>55</v>
      </c>
      <c r="F3" s="31" t="s">
        <v>56</v>
      </c>
      <c r="G3" s="31" t="s">
        <v>53</v>
      </c>
      <c r="H3" s="21" t="s">
        <v>58</v>
      </c>
      <c r="I3" s="21" t="s">
        <v>70</v>
      </c>
      <c r="J3" s="21" t="s">
        <v>71</v>
      </c>
      <c r="K3" s="21" t="s">
        <v>59</v>
      </c>
      <c r="L3" s="31" t="s">
        <v>60</v>
      </c>
      <c r="M3" s="36" t="s">
        <v>61</v>
      </c>
      <c r="N3" s="31" t="s">
        <v>62</v>
      </c>
      <c r="O3" s="31" t="s">
        <v>63</v>
      </c>
      <c r="P3" s="21" t="s">
        <v>64</v>
      </c>
      <c r="Q3" s="36" t="s">
        <v>65</v>
      </c>
      <c r="R3" s="21" t="s">
        <v>66</v>
      </c>
      <c r="S3" s="21" t="s">
        <v>67</v>
      </c>
      <c r="T3" s="21" t="s">
        <v>72</v>
      </c>
      <c r="U3" s="31" t="s">
        <v>68</v>
      </c>
      <c r="V3" s="21" t="s">
        <v>73</v>
      </c>
      <c r="W3" s="21" t="s">
        <v>51</v>
      </c>
      <c r="X3" s="20" t="s">
        <v>69</v>
      </c>
    </row>
    <row r="4" spans="1:24" ht="15.75" x14ac:dyDescent="0.25">
      <c r="A4" s="2"/>
      <c r="B4" s="58"/>
      <c r="C4" s="30"/>
      <c r="D4" s="30"/>
      <c r="E4" s="31"/>
      <c r="F4" s="31"/>
      <c r="G4" s="31"/>
      <c r="H4" s="1"/>
      <c r="I4" s="22"/>
      <c r="J4" s="22"/>
      <c r="K4" s="22"/>
      <c r="L4" s="31"/>
      <c r="M4" s="22"/>
      <c r="N4" s="31"/>
      <c r="O4" s="21"/>
      <c r="P4" s="22"/>
      <c r="Q4" s="22"/>
      <c r="R4" s="22"/>
      <c r="S4" s="20"/>
      <c r="T4" s="20"/>
      <c r="U4" s="33"/>
      <c r="V4" s="20"/>
      <c r="W4" s="20"/>
      <c r="X4" s="1"/>
    </row>
    <row r="5" spans="1:24" ht="47.25" customHeight="1" x14ac:dyDescent="0.25">
      <c r="A5" s="24" t="s">
        <v>4</v>
      </c>
      <c r="B5" s="2"/>
      <c r="C5" s="20"/>
      <c r="D5" s="20"/>
      <c r="E5" s="20"/>
      <c r="F5" s="20"/>
      <c r="G5" s="20"/>
      <c r="H5" s="2"/>
      <c r="I5" s="20"/>
      <c r="J5" s="20"/>
      <c r="K5" s="20"/>
      <c r="L5" s="20"/>
      <c r="M5" s="20"/>
      <c r="N5" s="20"/>
      <c r="O5" s="2"/>
      <c r="P5" s="20"/>
      <c r="Q5" s="20"/>
      <c r="R5" s="20"/>
      <c r="S5" s="20"/>
      <c r="T5" s="20"/>
      <c r="U5" s="20"/>
      <c r="V5" s="20"/>
      <c r="W5" s="20"/>
      <c r="X5" s="2"/>
    </row>
    <row r="6" spans="1:24" ht="15.75" x14ac:dyDescent="0.25">
      <c r="A6" s="12" t="s">
        <v>39</v>
      </c>
      <c r="B6" s="62">
        <v>5</v>
      </c>
      <c r="C6" s="62">
        <v>3</v>
      </c>
      <c r="D6" s="62">
        <v>5</v>
      </c>
      <c r="E6" s="62"/>
      <c r="F6" s="62">
        <v>2</v>
      </c>
      <c r="G6" s="62">
        <v>6</v>
      </c>
      <c r="H6" s="63"/>
      <c r="I6" s="62"/>
      <c r="J6" s="62">
        <v>2</v>
      </c>
      <c r="K6" s="62">
        <v>9</v>
      </c>
      <c r="L6" s="62">
        <v>5</v>
      </c>
      <c r="M6" s="62">
        <v>1</v>
      </c>
      <c r="N6" s="62">
        <v>1</v>
      </c>
      <c r="O6" s="62">
        <v>1</v>
      </c>
      <c r="P6" s="62">
        <v>1</v>
      </c>
      <c r="Q6" s="62">
        <v>3</v>
      </c>
      <c r="R6" s="62">
        <v>3</v>
      </c>
      <c r="S6" s="62">
        <v>4</v>
      </c>
      <c r="T6" s="62">
        <v>12</v>
      </c>
      <c r="U6" s="62">
        <v>3</v>
      </c>
      <c r="V6" s="62"/>
      <c r="W6" s="62">
        <v>58</v>
      </c>
      <c r="X6" s="62">
        <f>SUM(B6:W6)</f>
        <v>124</v>
      </c>
    </row>
    <row r="7" spans="1:24" ht="31.5" x14ac:dyDescent="0.25">
      <c r="A7" s="25" t="s">
        <v>40</v>
      </c>
      <c r="B7" s="64" t="s">
        <v>89</v>
      </c>
      <c r="C7" s="64" t="s">
        <v>90</v>
      </c>
      <c r="D7" s="64" t="s">
        <v>91</v>
      </c>
      <c r="E7" s="64" t="s">
        <v>92</v>
      </c>
      <c r="F7" s="64" t="s">
        <v>93</v>
      </c>
      <c r="G7" s="64" t="s">
        <v>94</v>
      </c>
      <c r="H7" s="64" t="s">
        <v>95</v>
      </c>
      <c r="I7" s="65"/>
      <c r="J7" s="65"/>
      <c r="K7" s="65" t="s">
        <v>96</v>
      </c>
      <c r="L7" s="65" t="s">
        <v>97</v>
      </c>
      <c r="M7" s="65" t="s">
        <v>98</v>
      </c>
      <c r="N7" s="65" t="s">
        <v>99</v>
      </c>
      <c r="O7" s="65" t="s">
        <v>100</v>
      </c>
      <c r="P7" s="65" t="s">
        <v>101</v>
      </c>
      <c r="Q7" s="65" t="s">
        <v>102</v>
      </c>
      <c r="R7" s="65" t="s">
        <v>103</v>
      </c>
      <c r="S7" s="65" t="s">
        <v>104</v>
      </c>
      <c r="T7" s="65" t="s">
        <v>105</v>
      </c>
      <c r="U7" s="65" t="s">
        <v>106</v>
      </c>
      <c r="V7" s="65" t="s">
        <v>107</v>
      </c>
      <c r="W7" s="65" t="s">
        <v>108</v>
      </c>
      <c r="X7" s="65" t="s">
        <v>109</v>
      </c>
    </row>
    <row r="8" spans="1:24" ht="15.75" x14ac:dyDescent="0.25">
      <c r="A8" s="12" t="s">
        <v>41</v>
      </c>
      <c r="B8" s="66">
        <v>5</v>
      </c>
      <c r="C8" s="67">
        <v>2</v>
      </c>
      <c r="D8" s="67">
        <v>6</v>
      </c>
      <c r="E8" s="67">
        <v>9</v>
      </c>
      <c r="F8" s="67">
        <v>4</v>
      </c>
      <c r="G8" s="67">
        <v>4</v>
      </c>
      <c r="H8" s="66"/>
      <c r="I8" s="67"/>
      <c r="J8" s="67">
        <v>3</v>
      </c>
      <c r="K8" s="67">
        <v>4</v>
      </c>
      <c r="L8" s="67">
        <v>2</v>
      </c>
      <c r="M8" s="67">
        <v>2</v>
      </c>
      <c r="N8" s="67">
        <v>1</v>
      </c>
      <c r="O8" s="66"/>
      <c r="P8" s="67">
        <v>2</v>
      </c>
      <c r="Q8" s="67">
        <v>2</v>
      </c>
      <c r="R8" s="67">
        <v>3</v>
      </c>
      <c r="S8" s="67">
        <v>2</v>
      </c>
      <c r="T8" s="67">
        <v>3</v>
      </c>
      <c r="U8" s="67">
        <v>12</v>
      </c>
      <c r="V8" s="67"/>
      <c r="W8" s="67">
        <v>11</v>
      </c>
      <c r="X8" s="66">
        <f>SUM(B8:W8)</f>
        <v>77</v>
      </c>
    </row>
    <row r="9" spans="1:24" ht="15.75" x14ac:dyDescent="0.25">
      <c r="A9" s="12" t="s">
        <v>42</v>
      </c>
      <c r="B9" s="52"/>
      <c r="C9" s="62">
        <v>1</v>
      </c>
      <c r="D9" s="62">
        <v>2</v>
      </c>
      <c r="E9" s="62">
        <v>1</v>
      </c>
      <c r="F9" s="62">
        <v>1</v>
      </c>
      <c r="G9" s="62">
        <v>1</v>
      </c>
      <c r="H9" s="68"/>
      <c r="I9" s="62"/>
      <c r="J9" s="62"/>
      <c r="K9" s="62">
        <v>2</v>
      </c>
      <c r="L9" s="62">
        <v>1</v>
      </c>
      <c r="M9" s="62">
        <v>1</v>
      </c>
      <c r="N9" s="62">
        <v>1</v>
      </c>
      <c r="O9" s="68">
        <v>1</v>
      </c>
      <c r="P9" s="62"/>
      <c r="Q9" s="62">
        <v>1</v>
      </c>
      <c r="R9" s="62">
        <v>1</v>
      </c>
      <c r="S9" s="62"/>
      <c r="T9" s="62">
        <v>3</v>
      </c>
      <c r="U9" s="62">
        <v>5</v>
      </c>
      <c r="V9" s="62">
        <v>1</v>
      </c>
      <c r="W9" s="62">
        <v>18</v>
      </c>
      <c r="X9" s="68">
        <v>41</v>
      </c>
    </row>
    <row r="10" spans="1:24" ht="15.75" x14ac:dyDescent="0.25">
      <c r="A10" s="12" t="s">
        <v>45</v>
      </c>
      <c r="B10" s="68">
        <v>2</v>
      </c>
      <c r="C10" s="42">
        <v>1</v>
      </c>
      <c r="D10" s="42">
        <v>2</v>
      </c>
      <c r="E10" s="42"/>
      <c r="F10" s="42"/>
      <c r="G10" s="42">
        <v>4</v>
      </c>
      <c r="H10" s="68">
        <v>1</v>
      </c>
      <c r="I10" s="42"/>
      <c r="J10" s="42"/>
      <c r="K10" s="42">
        <v>2</v>
      </c>
      <c r="L10" s="42">
        <v>1</v>
      </c>
      <c r="M10" s="42">
        <v>2</v>
      </c>
      <c r="N10" s="42">
        <v>1</v>
      </c>
      <c r="O10" s="68"/>
      <c r="P10" s="42"/>
      <c r="Q10" s="42"/>
      <c r="R10" s="42"/>
      <c r="S10" s="42"/>
      <c r="T10" s="42">
        <v>1</v>
      </c>
      <c r="U10" s="42">
        <v>5</v>
      </c>
      <c r="V10" s="42"/>
      <c r="W10" s="42">
        <v>11</v>
      </c>
      <c r="X10" s="68">
        <v>33</v>
      </c>
    </row>
    <row r="11" spans="1:24" ht="15.75" x14ac:dyDescent="0.25">
      <c r="A11" s="12" t="s">
        <v>43</v>
      </c>
      <c r="B11" s="68">
        <v>4</v>
      </c>
      <c r="C11" s="42">
        <v>3</v>
      </c>
      <c r="D11" s="42">
        <v>2</v>
      </c>
      <c r="E11" s="42">
        <v>2</v>
      </c>
      <c r="F11" s="42">
        <v>3</v>
      </c>
      <c r="G11" s="42">
        <v>1</v>
      </c>
      <c r="H11" s="68"/>
      <c r="I11" s="42"/>
      <c r="J11" s="42">
        <v>2</v>
      </c>
      <c r="K11" s="42">
        <v>4</v>
      </c>
      <c r="L11" s="42"/>
      <c r="M11" s="42">
        <v>3</v>
      </c>
      <c r="N11" s="42">
        <v>2</v>
      </c>
      <c r="O11" s="68">
        <v>1</v>
      </c>
      <c r="P11" s="42">
        <v>1</v>
      </c>
      <c r="Q11" s="42">
        <v>1</v>
      </c>
      <c r="R11" s="42">
        <v>2</v>
      </c>
      <c r="S11" s="42">
        <v>1</v>
      </c>
      <c r="T11" s="42">
        <v>1</v>
      </c>
      <c r="U11" s="42">
        <v>4</v>
      </c>
      <c r="V11" s="42"/>
      <c r="W11" s="42">
        <v>18</v>
      </c>
      <c r="X11" s="68">
        <v>55</v>
      </c>
    </row>
    <row r="12" spans="1:24" ht="15.75" x14ac:dyDescent="0.25">
      <c r="A12" s="19" t="s">
        <v>6</v>
      </c>
      <c r="B12" s="77">
        <v>22</v>
      </c>
      <c r="C12" s="69">
        <v>15</v>
      </c>
      <c r="D12" s="69">
        <v>22</v>
      </c>
      <c r="E12" s="69">
        <v>13</v>
      </c>
      <c r="F12" s="69">
        <v>14</v>
      </c>
      <c r="G12" s="69">
        <v>19</v>
      </c>
      <c r="H12" s="70">
        <v>5</v>
      </c>
      <c r="I12" s="77"/>
      <c r="J12" s="77">
        <v>7</v>
      </c>
      <c r="K12" s="77">
        <v>22</v>
      </c>
      <c r="L12" s="77">
        <v>17</v>
      </c>
      <c r="M12" s="77">
        <v>11</v>
      </c>
      <c r="N12" s="77">
        <v>9</v>
      </c>
      <c r="O12" s="77">
        <v>5</v>
      </c>
      <c r="P12" s="69">
        <v>5</v>
      </c>
      <c r="Q12" s="69">
        <v>8</v>
      </c>
      <c r="R12" s="69">
        <v>11</v>
      </c>
      <c r="S12" s="69">
        <v>9</v>
      </c>
      <c r="T12" s="69">
        <v>26</v>
      </c>
      <c r="U12" s="69">
        <v>35</v>
      </c>
      <c r="V12" s="69">
        <v>2</v>
      </c>
      <c r="W12" s="69">
        <v>181</v>
      </c>
      <c r="X12" s="77">
        <v>458</v>
      </c>
    </row>
    <row r="13" spans="1:24" ht="32.25" customHeight="1" x14ac:dyDescent="0.3">
      <c r="A13" s="26" t="s">
        <v>5</v>
      </c>
      <c r="B13" s="14"/>
      <c r="C13" s="14"/>
      <c r="D13" s="14"/>
      <c r="E13" s="14"/>
      <c r="F13" s="17"/>
      <c r="G13" s="14"/>
      <c r="H13" s="14"/>
      <c r="I13" s="14"/>
      <c r="J13" s="14"/>
      <c r="K13" s="2"/>
      <c r="L13" s="2"/>
      <c r="M13" s="2" t="s">
        <v>47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25" t="s">
        <v>8</v>
      </c>
      <c r="B14" s="47">
        <v>1</v>
      </c>
      <c r="C14" s="47">
        <v>1</v>
      </c>
      <c r="D14" s="47">
        <v>1</v>
      </c>
      <c r="E14" s="47">
        <v>2</v>
      </c>
      <c r="F14" s="47">
        <v>1</v>
      </c>
      <c r="G14" s="47">
        <v>1</v>
      </c>
      <c r="H14" s="47"/>
      <c r="I14" s="47"/>
      <c r="J14" s="47"/>
      <c r="K14" s="47"/>
      <c r="L14" s="2"/>
      <c r="M14" s="2" t="s">
        <v>47</v>
      </c>
      <c r="N14" s="2">
        <v>2</v>
      </c>
      <c r="O14" s="2">
        <v>1</v>
      </c>
      <c r="P14" s="2"/>
      <c r="Q14" s="2"/>
      <c r="R14" s="2">
        <v>2</v>
      </c>
      <c r="S14" s="2"/>
      <c r="T14" s="2"/>
      <c r="U14" s="2">
        <v>2</v>
      </c>
      <c r="V14" s="2">
        <v>1</v>
      </c>
      <c r="W14" s="2">
        <v>26</v>
      </c>
      <c r="X14" s="57">
        <v>38</v>
      </c>
    </row>
    <row r="15" spans="1:24" x14ac:dyDescent="0.25">
      <c r="A15" s="25" t="s">
        <v>7</v>
      </c>
      <c r="B15" s="47"/>
      <c r="C15" s="47"/>
      <c r="D15" s="47"/>
      <c r="E15" s="47">
        <v>1</v>
      </c>
      <c r="F15" s="47">
        <v>4</v>
      </c>
      <c r="G15" s="47">
        <v>2</v>
      </c>
      <c r="H15" s="47">
        <v>1</v>
      </c>
      <c r="I15" s="47"/>
      <c r="J15" s="47"/>
      <c r="K15" s="47">
        <v>1</v>
      </c>
      <c r="L15" s="2">
        <v>1</v>
      </c>
      <c r="M15" s="2">
        <v>1</v>
      </c>
      <c r="N15" s="2">
        <v>1</v>
      </c>
      <c r="O15" s="2"/>
      <c r="P15" s="2"/>
      <c r="Q15" s="2">
        <v>2</v>
      </c>
      <c r="R15" s="2">
        <v>2</v>
      </c>
      <c r="S15" s="2"/>
      <c r="T15" s="2"/>
      <c r="U15" s="2">
        <v>4</v>
      </c>
      <c r="V15" s="2"/>
      <c r="W15" s="2">
        <v>30</v>
      </c>
      <c r="X15" s="50">
        <v>50</v>
      </c>
    </row>
    <row r="16" spans="1:24" x14ac:dyDescent="0.25">
      <c r="A16" s="25" t="s">
        <v>33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2">
        <v>3</v>
      </c>
      <c r="M16" s="2"/>
      <c r="N16" s="2"/>
      <c r="O16" s="2"/>
      <c r="P16" s="2"/>
      <c r="Q16" s="2"/>
      <c r="R16" s="2"/>
      <c r="S16" s="2"/>
      <c r="T16" s="2">
        <v>4</v>
      </c>
      <c r="U16" s="2">
        <v>5</v>
      </c>
      <c r="V16" s="2">
        <v>2</v>
      </c>
      <c r="W16" s="2">
        <v>37</v>
      </c>
      <c r="X16" s="50">
        <v>51</v>
      </c>
    </row>
    <row r="17" spans="1:24" x14ac:dyDescent="0.25">
      <c r="A17" s="25" t="s">
        <v>34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2"/>
      <c r="M17" s="2">
        <v>2</v>
      </c>
      <c r="N17" s="2"/>
      <c r="O17" s="2"/>
      <c r="P17" s="2"/>
      <c r="Q17" s="2"/>
      <c r="R17" s="2"/>
      <c r="S17" s="2"/>
      <c r="T17" s="2">
        <v>4</v>
      </c>
      <c r="U17" s="2">
        <v>4</v>
      </c>
      <c r="V17" s="2"/>
      <c r="W17" s="2">
        <v>26</v>
      </c>
      <c r="X17" s="50">
        <v>36</v>
      </c>
    </row>
    <row r="18" spans="1:24" x14ac:dyDescent="0.25">
      <c r="A18" s="25" t="s">
        <v>35</v>
      </c>
      <c r="B18" s="47">
        <v>2</v>
      </c>
      <c r="C18" s="47">
        <v>1</v>
      </c>
      <c r="D18" s="47"/>
      <c r="E18" s="47"/>
      <c r="F18" s="47"/>
      <c r="G18" s="47">
        <v>1</v>
      </c>
      <c r="H18" s="47"/>
      <c r="I18" s="47"/>
      <c r="J18" s="47"/>
      <c r="K18" s="47">
        <v>1</v>
      </c>
      <c r="L18" s="2"/>
      <c r="M18" s="2">
        <v>2</v>
      </c>
      <c r="N18" s="2"/>
      <c r="O18" s="2">
        <v>1</v>
      </c>
      <c r="P18" s="2"/>
      <c r="Q18" s="2"/>
      <c r="R18" s="2">
        <v>1</v>
      </c>
      <c r="S18" s="2"/>
      <c r="T18" s="2"/>
      <c r="U18" s="2">
        <v>2</v>
      </c>
      <c r="V18" s="2">
        <v>1</v>
      </c>
      <c r="W18" s="2">
        <v>17</v>
      </c>
      <c r="X18" s="47">
        <v>29</v>
      </c>
    </row>
    <row r="19" spans="1:24" x14ac:dyDescent="0.25">
      <c r="A19" s="25" t="s">
        <v>0</v>
      </c>
      <c r="B19" s="47">
        <v>2</v>
      </c>
      <c r="C19" s="47"/>
      <c r="D19" s="47">
        <v>1</v>
      </c>
      <c r="E19" s="47">
        <v>2</v>
      </c>
      <c r="F19" s="47">
        <v>2</v>
      </c>
      <c r="G19" s="47">
        <v>3</v>
      </c>
      <c r="H19" s="47"/>
      <c r="I19" s="47"/>
      <c r="J19" s="47"/>
      <c r="K19" s="47">
        <v>6</v>
      </c>
      <c r="L19" s="2">
        <v>3</v>
      </c>
      <c r="M19" s="2"/>
      <c r="N19" s="2">
        <v>2</v>
      </c>
      <c r="O19" s="2">
        <v>2</v>
      </c>
      <c r="P19" s="2">
        <v>4</v>
      </c>
      <c r="Q19" s="2"/>
      <c r="R19" s="2"/>
      <c r="S19" s="2">
        <v>9</v>
      </c>
      <c r="T19" s="2"/>
      <c r="U19" s="2">
        <v>11</v>
      </c>
      <c r="V19" s="2"/>
      <c r="W19" s="2">
        <v>56</v>
      </c>
      <c r="X19" s="47">
        <v>103</v>
      </c>
    </row>
    <row r="20" spans="1:24" x14ac:dyDescent="0.25">
      <c r="A20" s="25" t="s">
        <v>36</v>
      </c>
      <c r="B20" s="47"/>
      <c r="C20" s="47"/>
      <c r="D20" s="47">
        <v>1</v>
      </c>
      <c r="E20" s="47"/>
      <c r="F20" s="47"/>
      <c r="G20" s="47">
        <v>2</v>
      </c>
      <c r="H20" s="47"/>
      <c r="I20" s="47"/>
      <c r="J20" s="47">
        <v>1</v>
      </c>
      <c r="K20" s="47"/>
      <c r="L20" s="2"/>
      <c r="M20" s="2"/>
      <c r="N20" s="2">
        <v>4</v>
      </c>
      <c r="O20" s="2">
        <v>2</v>
      </c>
      <c r="P20" s="2">
        <v>1</v>
      </c>
      <c r="Q20" s="2"/>
      <c r="R20" s="2">
        <v>1</v>
      </c>
      <c r="S20" s="2"/>
      <c r="T20" s="2"/>
      <c r="U20" s="2">
        <v>2</v>
      </c>
      <c r="V20" s="2"/>
      <c r="W20" s="2">
        <v>40</v>
      </c>
      <c r="X20" s="47">
        <v>54</v>
      </c>
    </row>
    <row r="21" spans="1:24" x14ac:dyDescent="0.25">
      <c r="A21" s="12" t="s">
        <v>37</v>
      </c>
      <c r="B21" s="47"/>
      <c r="C21" s="47"/>
      <c r="D21" s="47"/>
      <c r="E21" s="47">
        <v>2</v>
      </c>
      <c r="F21" s="47">
        <v>6</v>
      </c>
      <c r="G21" s="47"/>
      <c r="H21" s="47"/>
      <c r="I21" s="47"/>
      <c r="J21" s="47"/>
      <c r="K21" s="47"/>
      <c r="L21" s="2"/>
      <c r="M21" s="2">
        <v>2</v>
      </c>
      <c r="N21" s="2"/>
      <c r="O21" s="2"/>
      <c r="P21" s="2"/>
      <c r="Q21" s="2"/>
      <c r="R21" s="2"/>
      <c r="S21" s="2"/>
      <c r="T21" s="2">
        <v>4</v>
      </c>
      <c r="U21" s="2">
        <v>6</v>
      </c>
      <c r="V21" s="2"/>
      <c r="W21" s="2">
        <v>14</v>
      </c>
      <c r="X21" s="47">
        <v>34</v>
      </c>
    </row>
    <row r="22" spans="1:24" x14ac:dyDescent="0.25">
      <c r="A22" s="12" t="s">
        <v>38</v>
      </c>
      <c r="B22" s="14"/>
      <c r="C22" s="14"/>
      <c r="D22" s="14"/>
      <c r="E22" s="47"/>
      <c r="F22" s="47"/>
      <c r="G22" s="47"/>
      <c r="H22" s="47">
        <v>1</v>
      </c>
      <c r="I22" s="47"/>
      <c r="J22" s="47"/>
      <c r="K22" s="47"/>
      <c r="L22" s="2"/>
      <c r="M22" s="2">
        <v>1</v>
      </c>
      <c r="N22" s="2">
        <v>1</v>
      </c>
      <c r="O22" s="2">
        <v>1</v>
      </c>
      <c r="P22" s="2"/>
      <c r="Q22" s="2"/>
      <c r="R22" s="2"/>
      <c r="S22" s="2"/>
      <c r="T22" s="2">
        <v>2</v>
      </c>
      <c r="U22" s="2">
        <v>2</v>
      </c>
      <c r="V22" s="2">
        <v>1</v>
      </c>
      <c r="W22" s="2">
        <v>16</v>
      </c>
      <c r="X22" s="47">
        <v>25</v>
      </c>
    </row>
    <row r="23" spans="1:24" x14ac:dyDescent="0.25">
      <c r="A23" s="12" t="s">
        <v>28</v>
      </c>
      <c r="B23" s="14"/>
      <c r="C23" s="14"/>
      <c r="D23" s="14"/>
      <c r="E23" s="47"/>
      <c r="F23" s="47"/>
      <c r="G23" s="47"/>
      <c r="H23" s="47"/>
      <c r="I23" s="47"/>
      <c r="J23" s="47"/>
      <c r="K23" s="4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12" t="s">
        <v>19</v>
      </c>
      <c r="B24" s="15"/>
      <c r="C24" s="15"/>
      <c r="D24" s="15"/>
      <c r="E24" s="44"/>
      <c r="F24" s="47"/>
      <c r="G24" s="44"/>
      <c r="H24" s="44"/>
      <c r="I24" s="44"/>
      <c r="J24" s="47"/>
      <c r="K24" s="4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44.25" customHeight="1" x14ac:dyDescent="0.25">
      <c r="A25" s="12"/>
      <c r="B25" s="15"/>
      <c r="C25" s="15"/>
      <c r="D25" s="15"/>
      <c r="E25" s="44"/>
      <c r="F25" s="47"/>
      <c r="G25" s="44"/>
      <c r="H25" s="44"/>
      <c r="I25" s="44"/>
      <c r="J25" s="47"/>
      <c r="K25" s="4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12"/>
      <c r="B26" s="4"/>
      <c r="C26" s="4"/>
      <c r="D26" s="4"/>
      <c r="E26" s="4"/>
      <c r="F26" s="32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45" x14ac:dyDescent="0.25">
      <c r="A27" s="24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12" t="s">
        <v>22</v>
      </c>
      <c r="B28" s="47">
        <v>2</v>
      </c>
      <c r="C28" s="47"/>
      <c r="D28" s="47">
        <v>2</v>
      </c>
      <c r="E28" s="47">
        <v>2</v>
      </c>
      <c r="F28" s="47">
        <v>3</v>
      </c>
      <c r="G28" s="47">
        <v>2</v>
      </c>
      <c r="H28" s="47"/>
      <c r="I28" s="47"/>
      <c r="J28" s="47"/>
      <c r="K28" s="2">
        <v>3</v>
      </c>
      <c r="L28" s="2">
        <v>1</v>
      </c>
      <c r="M28" s="2"/>
      <c r="N28" s="2"/>
      <c r="O28" s="2">
        <v>4</v>
      </c>
      <c r="P28" s="2">
        <v>1</v>
      </c>
      <c r="Q28" s="2"/>
      <c r="R28" s="2"/>
      <c r="S28" s="2"/>
      <c r="T28" s="2">
        <v>5</v>
      </c>
      <c r="U28" s="2">
        <v>2</v>
      </c>
      <c r="V28" s="2"/>
      <c r="W28" s="2">
        <v>16</v>
      </c>
      <c r="X28" s="2">
        <v>43</v>
      </c>
    </row>
    <row r="29" spans="1:24" x14ac:dyDescent="0.25">
      <c r="A29" s="12" t="s">
        <v>23</v>
      </c>
      <c r="B29" s="47">
        <v>1</v>
      </c>
      <c r="C29" s="47"/>
      <c r="D29" s="47">
        <v>2</v>
      </c>
      <c r="E29" s="47">
        <v>2</v>
      </c>
      <c r="F29" s="47"/>
      <c r="G29" s="47"/>
      <c r="H29" s="47">
        <v>1</v>
      </c>
      <c r="I29" s="47">
        <v>1</v>
      </c>
      <c r="J29" s="47">
        <v>1</v>
      </c>
      <c r="K29" s="2">
        <v>2</v>
      </c>
      <c r="L29" s="2">
        <v>1</v>
      </c>
      <c r="M29" s="2"/>
      <c r="N29" s="2"/>
      <c r="O29" s="2">
        <v>1</v>
      </c>
      <c r="P29" s="2"/>
      <c r="Q29" s="2"/>
      <c r="R29" s="2">
        <v>1</v>
      </c>
      <c r="S29" s="2"/>
      <c r="T29" s="2">
        <v>1</v>
      </c>
      <c r="U29" s="2">
        <v>2</v>
      </c>
      <c r="V29" s="2"/>
      <c r="W29" s="2">
        <v>21</v>
      </c>
      <c r="X29" s="2">
        <v>37</v>
      </c>
    </row>
    <row r="30" spans="1:24" ht="30" customHeight="1" x14ac:dyDescent="0.25">
      <c r="A30" s="12" t="s">
        <v>24</v>
      </c>
      <c r="B30" s="47">
        <v>5</v>
      </c>
      <c r="C30" s="47">
        <v>17</v>
      </c>
      <c r="D30" s="47">
        <v>15</v>
      </c>
      <c r="E30" s="47">
        <v>38</v>
      </c>
      <c r="F30" s="47">
        <v>9</v>
      </c>
      <c r="G30" s="47">
        <v>26</v>
      </c>
      <c r="H30" s="47">
        <v>5</v>
      </c>
      <c r="I30" s="47">
        <v>3</v>
      </c>
      <c r="J30" s="47">
        <v>5</v>
      </c>
      <c r="K30" s="2">
        <v>16</v>
      </c>
      <c r="L30" s="2">
        <v>21</v>
      </c>
      <c r="M30" s="2">
        <v>10</v>
      </c>
      <c r="N30" s="2">
        <v>2</v>
      </c>
      <c r="O30" s="2">
        <v>14</v>
      </c>
      <c r="P30" s="2">
        <v>4</v>
      </c>
      <c r="Q30" s="2">
        <v>36</v>
      </c>
      <c r="R30" s="2">
        <v>13</v>
      </c>
      <c r="S30" s="2">
        <v>4</v>
      </c>
      <c r="T30" s="2">
        <v>46</v>
      </c>
      <c r="U30" s="2">
        <v>35</v>
      </c>
      <c r="V30" s="2">
        <v>4</v>
      </c>
      <c r="W30" s="2">
        <v>147</v>
      </c>
      <c r="X30" s="2">
        <v>475</v>
      </c>
    </row>
    <row r="31" spans="1:24" x14ac:dyDescent="0.25">
      <c r="A31" s="12" t="s">
        <v>44</v>
      </c>
      <c r="B31" s="47">
        <v>1</v>
      </c>
      <c r="C31" s="47">
        <v>3</v>
      </c>
      <c r="D31" s="47">
        <v>4</v>
      </c>
      <c r="E31" s="47">
        <v>3</v>
      </c>
      <c r="F31" s="47">
        <v>5</v>
      </c>
      <c r="G31" s="47">
        <v>5</v>
      </c>
      <c r="H31" s="47"/>
      <c r="I31" s="47">
        <v>2</v>
      </c>
      <c r="J31" s="47"/>
      <c r="K31" s="2">
        <v>4</v>
      </c>
      <c r="L31" s="2">
        <v>1</v>
      </c>
      <c r="M31" s="2"/>
      <c r="N31" s="2"/>
      <c r="O31" s="2">
        <v>3</v>
      </c>
      <c r="P31" s="2">
        <v>3</v>
      </c>
      <c r="Q31" s="2"/>
      <c r="R31" s="2">
        <v>2</v>
      </c>
      <c r="S31" s="2"/>
      <c r="T31" s="2">
        <v>2</v>
      </c>
      <c r="U31" s="2">
        <v>5</v>
      </c>
      <c r="V31" s="2">
        <v>2</v>
      </c>
      <c r="W31" s="2">
        <v>35</v>
      </c>
      <c r="X31" s="2">
        <v>80</v>
      </c>
    </row>
    <row r="32" spans="1:24" ht="30" x14ac:dyDescent="0.25">
      <c r="A32" s="27" t="s">
        <v>25</v>
      </c>
      <c r="B32" s="47"/>
      <c r="C32" s="47"/>
      <c r="D32" s="47"/>
      <c r="E32" s="14"/>
      <c r="F32" s="14"/>
      <c r="G32" s="14"/>
      <c r="H32" s="14"/>
      <c r="I32" s="14"/>
      <c r="J32" s="1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5" customFormat="1" x14ac:dyDescent="0.25">
      <c r="A33" s="19" t="s">
        <v>20</v>
      </c>
      <c r="B33" s="15"/>
      <c r="C33" s="15"/>
      <c r="D33" s="15"/>
      <c r="E33" s="15"/>
      <c r="F33" s="15"/>
      <c r="G33" s="15"/>
      <c r="H33" s="15"/>
      <c r="I33" s="15"/>
      <c r="J33" s="1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x14ac:dyDescent="0.25">
      <c r="A34" s="28" t="s">
        <v>11</v>
      </c>
      <c r="B34" s="14"/>
      <c r="C34" s="14"/>
      <c r="D34" s="14"/>
      <c r="E34" s="14"/>
      <c r="F34" s="14"/>
      <c r="G34" s="14"/>
      <c r="H34" s="14"/>
      <c r="I34" s="14"/>
      <c r="J34" s="1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9" t="s">
        <v>18</v>
      </c>
      <c r="B35" s="5"/>
      <c r="C35" s="5"/>
      <c r="D35" s="5"/>
      <c r="E35" s="14"/>
      <c r="F35" s="14"/>
      <c r="G35" s="5"/>
      <c r="H35" s="14"/>
      <c r="I35" s="14"/>
      <c r="J35" s="14"/>
      <c r="K35" s="2"/>
      <c r="L35" s="2">
        <v>6</v>
      </c>
      <c r="M35" s="2"/>
      <c r="N35" s="2"/>
      <c r="O35" s="2"/>
      <c r="P35" s="2"/>
      <c r="Q35" s="2"/>
      <c r="R35" s="2"/>
      <c r="S35" s="2">
        <v>8</v>
      </c>
      <c r="T35" s="2">
        <v>18</v>
      </c>
      <c r="U35" s="2"/>
      <c r="V35" s="2"/>
      <c r="W35" s="2"/>
      <c r="X35" s="2">
        <f>SUM(B35:W35)</f>
        <v>32</v>
      </c>
    </row>
    <row r="36" spans="1:24" x14ac:dyDescent="0.25">
      <c r="A36" s="25" t="s">
        <v>12</v>
      </c>
      <c r="B36" s="47"/>
      <c r="C36" s="47">
        <v>1</v>
      </c>
      <c r="D36" s="47">
        <v>2</v>
      </c>
      <c r="E36" s="47">
        <v>4</v>
      </c>
      <c r="F36" s="47">
        <v>1</v>
      </c>
      <c r="G36" s="47">
        <v>1</v>
      </c>
      <c r="H36" s="47"/>
      <c r="I36" s="47"/>
      <c r="J36" s="47">
        <v>2</v>
      </c>
      <c r="K36" s="47">
        <v>4</v>
      </c>
      <c r="L36" s="47"/>
      <c r="M36" s="47">
        <v>2</v>
      </c>
      <c r="N36" s="47"/>
      <c r="O36" s="47">
        <v>1</v>
      </c>
      <c r="P36" s="47">
        <v>1</v>
      </c>
      <c r="Q36" s="47"/>
      <c r="R36" s="47">
        <v>1</v>
      </c>
      <c r="S36" s="47"/>
      <c r="T36" s="47"/>
      <c r="U36" s="47">
        <v>7</v>
      </c>
      <c r="V36" s="47"/>
      <c r="W36" s="47">
        <v>13</v>
      </c>
      <c r="X36" s="47">
        <f t="shared" ref="X36:X40" si="0">SUM(B36:W36)</f>
        <v>40</v>
      </c>
    </row>
    <row r="37" spans="1:24" x14ac:dyDescent="0.25">
      <c r="A37" s="25" t="s">
        <v>13</v>
      </c>
      <c r="B37" s="47">
        <v>1</v>
      </c>
      <c r="C37" s="47">
        <v>1</v>
      </c>
      <c r="D37" s="47">
        <v>1</v>
      </c>
      <c r="E37" s="47">
        <v>2</v>
      </c>
      <c r="F37" s="47">
        <v>1</v>
      </c>
      <c r="G37" s="47">
        <v>2</v>
      </c>
      <c r="H37" s="47"/>
      <c r="I37" s="47"/>
      <c r="J37" s="47"/>
      <c r="K37" s="47">
        <v>2</v>
      </c>
      <c r="L37" s="47"/>
      <c r="M37" s="47">
        <v>1</v>
      </c>
      <c r="N37" s="47">
        <v>1</v>
      </c>
      <c r="O37" s="47"/>
      <c r="P37" s="47"/>
      <c r="Q37" s="47">
        <v>1</v>
      </c>
      <c r="R37" s="47">
        <v>1</v>
      </c>
      <c r="S37" s="47"/>
      <c r="T37" s="47"/>
      <c r="U37" s="47">
        <v>6</v>
      </c>
      <c r="V37" s="47">
        <v>1</v>
      </c>
      <c r="W37" s="47">
        <v>13</v>
      </c>
      <c r="X37" s="47">
        <f t="shared" si="0"/>
        <v>34</v>
      </c>
    </row>
    <row r="38" spans="1:24" x14ac:dyDescent="0.25">
      <c r="A38" s="25" t="s">
        <v>14</v>
      </c>
      <c r="B38" s="47"/>
      <c r="C38" s="47"/>
      <c r="D38" s="47">
        <v>2</v>
      </c>
      <c r="E38" s="47">
        <v>2</v>
      </c>
      <c r="F38" s="47">
        <v>2</v>
      </c>
      <c r="G38" s="47">
        <v>1</v>
      </c>
      <c r="H38" s="47"/>
      <c r="I38" s="47"/>
      <c r="J38" s="47">
        <v>2</v>
      </c>
      <c r="K38" s="47">
        <v>1</v>
      </c>
      <c r="L38" s="47">
        <v>1</v>
      </c>
      <c r="M38" s="47">
        <v>2</v>
      </c>
      <c r="N38" s="47"/>
      <c r="O38" s="47">
        <v>1</v>
      </c>
      <c r="P38" s="47">
        <v>2</v>
      </c>
      <c r="Q38" s="47"/>
      <c r="R38" s="47">
        <v>1</v>
      </c>
      <c r="S38" s="47">
        <v>1</v>
      </c>
      <c r="T38" s="47">
        <v>3</v>
      </c>
      <c r="U38" s="47">
        <v>8</v>
      </c>
      <c r="V38" s="47"/>
      <c r="W38" s="47">
        <v>9</v>
      </c>
      <c r="X38" s="47">
        <f t="shared" si="0"/>
        <v>38</v>
      </c>
    </row>
    <row r="39" spans="1:24" s="55" customFormat="1" x14ac:dyDescent="0.25">
      <c r="A39" s="25" t="s">
        <v>15</v>
      </c>
      <c r="B39" s="47">
        <v>5</v>
      </c>
      <c r="C39" s="47">
        <v>3</v>
      </c>
      <c r="D39" s="47">
        <v>8</v>
      </c>
      <c r="E39" s="47">
        <v>7</v>
      </c>
      <c r="F39" s="47">
        <v>5</v>
      </c>
      <c r="G39" s="47">
        <v>2</v>
      </c>
      <c r="H39" s="47"/>
      <c r="I39" s="47"/>
      <c r="J39" s="47"/>
      <c r="K39" s="47">
        <v>2</v>
      </c>
      <c r="L39" s="47">
        <v>1</v>
      </c>
      <c r="M39" s="47">
        <v>1</v>
      </c>
      <c r="N39" s="47">
        <v>2</v>
      </c>
      <c r="O39" s="47">
        <v>1</v>
      </c>
      <c r="P39" s="47"/>
      <c r="Q39" s="47">
        <v>1</v>
      </c>
      <c r="R39" s="47"/>
      <c r="S39" s="47">
        <v>8</v>
      </c>
      <c r="T39" s="47">
        <v>9</v>
      </c>
      <c r="U39" s="47">
        <v>3</v>
      </c>
      <c r="V39" s="47">
        <v>1</v>
      </c>
      <c r="W39" s="47">
        <v>40</v>
      </c>
      <c r="X39" s="47">
        <f t="shared" si="0"/>
        <v>99</v>
      </c>
    </row>
    <row r="40" spans="1:24" s="55" customFormat="1" x14ac:dyDescent="0.25">
      <c r="A40" s="25" t="s">
        <v>16</v>
      </c>
      <c r="B40" s="47">
        <v>4</v>
      </c>
      <c r="C40" s="47"/>
      <c r="D40" s="47">
        <v>3</v>
      </c>
      <c r="E40" s="47">
        <v>3</v>
      </c>
      <c r="F40" s="47">
        <v>2</v>
      </c>
      <c r="G40" s="47">
        <v>3</v>
      </c>
      <c r="H40" s="47"/>
      <c r="I40" s="47"/>
      <c r="J40" s="47">
        <v>1</v>
      </c>
      <c r="K40" s="47"/>
      <c r="L40" s="47">
        <v>4</v>
      </c>
      <c r="M40" s="47">
        <v>1</v>
      </c>
      <c r="N40" s="47">
        <v>1</v>
      </c>
      <c r="O40" s="47"/>
      <c r="P40" s="47">
        <v>2</v>
      </c>
      <c r="Q40" s="47">
        <v>1</v>
      </c>
      <c r="R40" s="47">
        <v>1</v>
      </c>
      <c r="S40" s="47"/>
      <c r="T40" s="47">
        <v>2</v>
      </c>
      <c r="U40" s="47">
        <v>6</v>
      </c>
      <c r="V40" s="47"/>
      <c r="W40" s="47">
        <v>12</v>
      </c>
      <c r="X40" s="47">
        <f t="shared" si="0"/>
        <v>46</v>
      </c>
    </row>
    <row r="41" spans="1:24" s="55" customFormat="1" x14ac:dyDescent="0.25">
      <c r="A41" s="59" t="s">
        <v>20</v>
      </c>
      <c r="B41" s="44">
        <f>SUM(B34:B40)</f>
        <v>10</v>
      </c>
      <c r="C41" s="44">
        <f t="shared" ref="C41:L41" si="1">SUM(C34:C40)</f>
        <v>5</v>
      </c>
      <c r="D41" s="44">
        <f t="shared" si="1"/>
        <v>16</v>
      </c>
      <c r="E41" s="44">
        <f t="shared" si="1"/>
        <v>18</v>
      </c>
      <c r="F41" s="44">
        <f t="shared" si="1"/>
        <v>11</v>
      </c>
      <c r="G41" s="44">
        <f t="shared" si="1"/>
        <v>9</v>
      </c>
      <c r="H41" s="44">
        <f t="shared" si="1"/>
        <v>0</v>
      </c>
      <c r="I41" s="44">
        <f t="shared" si="1"/>
        <v>0</v>
      </c>
      <c r="J41" s="44">
        <f t="shared" si="1"/>
        <v>5</v>
      </c>
      <c r="K41" s="44">
        <f t="shared" si="1"/>
        <v>9</v>
      </c>
      <c r="L41" s="44">
        <f t="shared" si="1"/>
        <v>12</v>
      </c>
      <c r="M41" s="44">
        <f>SUM(M35:M40)</f>
        <v>7</v>
      </c>
      <c r="N41" s="44">
        <f t="shared" ref="N41:X41" si="2">SUM(N35:N40)</f>
        <v>4</v>
      </c>
      <c r="O41" s="44">
        <f t="shared" si="2"/>
        <v>3</v>
      </c>
      <c r="P41" s="44">
        <f t="shared" si="2"/>
        <v>5</v>
      </c>
      <c r="Q41" s="44">
        <f t="shared" si="2"/>
        <v>3</v>
      </c>
      <c r="R41" s="44">
        <f t="shared" si="2"/>
        <v>4</v>
      </c>
      <c r="S41" s="44">
        <f t="shared" si="2"/>
        <v>17</v>
      </c>
      <c r="T41" s="44">
        <f t="shared" si="2"/>
        <v>32</v>
      </c>
      <c r="U41" s="44">
        <f t="shared" si="2"/>
        <v>30</v>
      </c>
      <c r="V41" s="44">
        <f t="shared" si="2"/>
        <v>2</v>
      </c>
      <c r="W41" s="44">
        <f t="shared" si="2"/>
        <v>87</v>
      </c>
      <c r="X41" s="61">
        <f t="shared" si="2"/>
        <v>289</v>
      </c>
    </row>
    <row r="42" spans="1:24" x14ac:dyDescent="0.25">
      <c r="A42" s="19"/>
      <c r="B42" s="15"/>
      <c r="C42" s="15"/>
      <c r="D42" s="15"/>
      <c r="E42" s="15"/>
      <c r="F42" s="6"/>
      <c r="G42" s="6"/>
      <c r="H42" s="15"/>
      <c r="I42" s="15"/>
      <c r="J42" s="1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x14ac:dyDescent="0.25">
      <c r="A43" s="28" t="s">
        <v>1</v>
      </c>
      <c r="B43" s="14"/>
      <c r="C43" s="14"/>
      <c r="D43" s="14"/>
      <c r="E43" s="14"/>
      <c r="F43" s="14"/>
      <c r="G43" s="14"/>
      <c r="H43" s="14"/>
      <c r="I43" s="14"/>
      <c r="J43" s="1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12" t="s">
        <v>9</v>
      </c>
      <c r="B44" s="47">
        <v>7</v>
      </c>
      <c r="C44" s="47">
        <v>4</v>
      </c>
      <c r="D44" s="47">
        <v>3</v>
      </c>
      <c r="E44" s="47">
        <v>3</v>
      </c>
      <c r="F44" s="47">
        <v>8</v>
      </c>
      <c r="G44" s="47">
        <v>1</v>
      </c>
      <c r="H44" s="47">
        <v>3</v>
      </c>
      <c r="I44" s="47"/>
      <c r="J44" s="47"/>
      <c r="K44" s="47">
        <v>3</v>
      </c>
      <c r="L44" s="47">
        <v>2</v>
      </c>
      <c r="M44" s="47">
        <v>1</v>
      </c>
      <c r="N44" s="47">
        <v>3</v>
      </c>
      <c r="O44" s="47">
        <v>8</v>
      </c>
      <c r="P44" s="47">
        <v>3</v>
      </c>
      <c r="Q44" s="47">
        <v>3</v>
      </c>
      <c r="R44" s="47">
        <v>3</v>
      </c>
      <c r="S44" s="47">
        <v>2</v>
      </c>
      <c r="T44" s="47">
        <v>9</v>
      </c>
      <c r="U44" s="47">
        <v>9</v>
      </c>
      <c r="V44" s="47"/>
      <c r="W44" s="47">
        <v>31</v>
      </c>
      <c r="X44" s="2">
        <v>106</v>
      </c>
    </row>
    <row r="45" spans="1:24" x14ac:dyDescent="0.25">
      <c r="A45" s="12" t="s">
        <v>17</v>
      </c>
      <c r="B45" s="14"/>
      <c r="C45" s="14"/>
      <c r="D45" s="14"/>
      <c r="E45" s="14"/>
      <c r="F45" s="14"/>
      <c r="G45" s="14"/>
      <c r="H45" s="14"/>
      <c r="I45" s="15"/>
      <c r="J45" s="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12" t="s">
        <v>31</v>
      </c>
      <c r="B46" s="14"/>
      <c r="C46" s="14"/>
      <c r="D46" s="14"/>
      <c r="E46" s="14"/>
      <c r="F46" s="14"/>
      <c r="G46" s="14"/>
      <c r="H46" s="14"/>
      <c r="I46" s="15"/>
      <c r="J46" s="1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19" t="s">
        <v>6</v>
      </c>
      <c r="B47" s="15"/>
      <c r="C47" s="15"/>
      <c r="D47" s="15"/>
      <c r="E47" s="15"/>
      <c r="F47" s="15"/>
      <c r="G47" s="15"/>
      <c r="H47" s="15"/>
      <c r="I47" s="15"/>
      <c r="J47" s="1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5">
      <c r="A48" s="19" t="s">
        <v>2</v>
      </c>
      <c r="B48" s="14"/>
      <c r="C48" s="14"/>
      <c r="D48" s="14"/>
      <c r="E48" s="14"/>
      <c r="F48" s="14"/>
      <c r="G48" s="14"/>
      <c r="H48" s="14"/>
      <c r="I48" s="14"/>
      <c r="J48" s="1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12" t="s">
        <v>10</v>
      </c>
      <c r="B49" s="14"/>
      <c r="C49" s="14"/>
      <c r="D49" s="14"/>
      <c r="E49" s="14"/>
      <c r="F49" s="14"/>
      <c r="G49" s="5"/>
      <c r="H49" s="14"/>
      <c r="I49" s="14"/>
      <c r="J49" s="1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12" t="s">
        <v>29</v>
      </c>
      <c r="B50" s="14"/>
      <c r="C50" s="14"/>
      <c r="D50" s="14"/>
      <c r="E50" s="14"/>
      <c r="F50" s="14"/>
      <c r="G50" s="14"/>
      <c r="H50" s="14"/>
      <c r="I50" s="14"/>
      <c r="J50" s="1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12" t="s">
        <v>30</v>
      </c>
      <c r="B51" s="14"/>
      <c r="C51" s="14"/>
      <c r="D51" s="14"/>
      <c r="E51" s="14"/>
      <c r="F51" s="14"/>
      <c r="G51" s="14"/>
      <c r="H51" s="14"/>
      <c r="I51" s="14"/>
      <c r="J51" s="1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36.75" customHeight="1" x14ac:dyDescent="0.25">
      <c r="A52" s="19" t="s">
        <v>20</v>
      </c>
      <c r="B52" s="15"/>
      <c r="C52" s="15"/>
      <c r="D52" s="15"/>
      <c r="E52" s="15"/>
      <c r="F52" s="15"/>
      <c r="G52" s="15"/>
      <c r="H52" s="15"/>
      <c r="I52" s="15"/>
      <c r="J52" s="1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32.25" customHeight="1" x14ac:dyDescent="0.25">
      <c r="A53" s="24" t="s">
        <v>26</v>
      </c>
      <c r="B53" s="14"/>
      <c r="C53" s="14"/>
      <c r="D53" s="14"/>
      <c r="E53" s="14"/>
      <c r="F53" s="14"/>
      <c r="G53" s="14"/>
      <c r="H53" s="14"/>
      <c r="I53" s="14"/>
      <c r="J53" s="1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7.25" customHeight="1" x14ac:dyDescent="0.25">
      <c r="A54" s="24" t="s">
        <v>49</v>
      </c>
      <c r="B54" s="14"/>
      <c r="C54" s="47">
        <v>4</v>
      </c>
      <c r="D54" s="47">
        <v>4</v>
      </c>
      <c r="E54" s="47">
        <v>4</v>
      </c>
      <c r="F54" s="47"/>
      <c r="G54" s="47">
        <v>3</v>
      </c>
      <c r="H54" s="47"/>
      <c r="I54" s="47"/>
      <c r="J54" s="47">
        <v>1</v>
      </c>
      <c r="K54" s="2">
        <v>1</v>
      </c>
      <c r="L54" s="2">
        <v>1</v>
      </c>
      <c r="M54" s="2">
        <v>1</v>
      </c>
      <c r="N54" s="2"/>
      <c r="O54" s="2"/>
      <c r="P54" s="2"/>
      <c r="Q54" s="2">
        <v>1</v>
      </c>
      <c r="R54" s="2">
        <v>1</v>
      </c>
      <c r="S54" s="2">
        <v>4</v>
      </c>
      <c r="T54" s="2">
        <v>9</v>
      </c>
      <c r="U54" s="2">
        <v>1</v>
      </c>
      <c r="V54" s="2"/>
      <c r="W54" s="2">
        <v>64</v>
      </c>
      <c r="X54" s="2">
        <v>99</v>
      </c>
    </row>
    <row r="55" spans="1:24" x14ac:dyDescent="0.25">
      <c r="A55" s="24" t="s">
        <v>50</v>
      </c>
      <c r="B55" s="14"/>
      <c r="C55" s="47">
        <v>1</v>
      </c>
      <c r="D55" s="47">
        <v>1</v>
      </c>
      <c r="E55" s="47"/>
      <c r="F55" s="47">
        <v>1</v>
      </c>
      <c r="G55" s="47">
        <v>1</v>
      </c>
      <c r="H55" s="47">
        <v>1</v>
      </c>
      <c r="I55" s="47"/>
      <c r="J55" s="47"/>
      <c r="K55" s="2">
        <v>1</v>
      </c>
      <c r="L55" s="2"/>
      <c r="M55" s="2">
        <v>1</v>
      </c>
      <c r="N55" s="2"/>
      <c r="O55" s="2">
        <v>1</v>
      </c>
      <c r="P55" s="2">
        <v>2</v>
      </c>
      <c r="Q55" s="2">
        <v>1</v>
      </c>
      <c r="R55" s="2"/>
      <c r="S55" s="2"/>
      <c r="T55" s="2">
        <v>2</v>
      </c>
      <c r="U55" s="2">
        <v>3</v>
      </c>
      <c r="V55" s="2"/>
      <c r="W55" s="2">
        <v>14</v>
      </c>
      <c r="X55" s="2">
        <v>30</v>
      </c>
    </row>
    <row r="56" spans="1:24" ht="36.75" customHeight="1" x14ac:dyDescent="0.25">
      <c r="A56" s="12" t="s">
        <v>20</v>
      </c>
      <c r="B56" s="15"/>
      <c r="C56" s="44">
        <v>5</v>
      </c>
      <c r="D56" s="44">
        <v>5</v>
      </c>
      <c r="E56" s="44">
        <v>4</v>
      </c>
      <c r="F56" s="44">
        <v>1</v>
      </c>
      <c r="G56" s="44">
        <v>4</v>
      </c>
      <c r="H56" s="44">
        <v>1</v>
      </c>
      <c r="I56" s="44"/>
      <c r="J56" s="44">
        <v>1</v>
      </c>
      <c r="K56" s="2">
        <v>2</v>
      </c>
      <c r="L56" s="2">
        <v>1</v>
      </c>
      <c r="M56" s="2">
        <v>2</v>
      </c>
      <c r="N56" s="2"/>
      <c r="O56" s="2">
        <v>1</v>
      </c>
      <c r="P56" s="2">
        <v>2</v>
      </c>
      <c r="Q56" s="2">
        <v>2</v>
      </c>
      <c r="R56" s="2">
        <v>1</v>
      </c>
      <c r="S56" s="2">
        <v>4</v>
      </c>
      <c r="T56" s="2">
        <v>11</v>
      </c>
      <c r="U56" s="2">
        <v>4</v>
      </c>
      <c r="V56" s="2"/>
      <c r="W56" s="2">
        <v>78</v>
      </c>
      <c r="X56" s="2">
        <v>129</v>
      </c>
    </row>
    <row r="57" spans="1:24" ht="30" x14ac:dyDescent="0.25">
      <c r="A57" s="24" t="s">
        <v>27</v>
      </c>
      <c r="B57" s="14"/>
      <c r="C57" s="14"/>
      <c r="D57" s="14"/>
      <c r="E57" s="14"/>
      <c r="F57" s="14"/>
      <c r="G57" s="14"/>
      <c r="H57" s="14"/>
      <c r="I57" s="14"/>
      <c r="J57" s="1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38.25" customHeight="1" x14ac:dyDescent="0.25">
      <c r="A58" s="12" t="s">
        <v>20</v>
      </c>
      <c r="B58" s="15"/>
      <c r="C58" s="15"/>
      <c r="D58" s="15"/>
      <c r="E58" s="15"/>
      <c r="F58" s="15"/>
      <c r="G58" s="15"/>
      <c r="H58" s="15"/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30" x14ac:dyDescent="0.25">
      <c r="A59" s="24" t="s">
        <v>32</v>
      </c>
      <c r="B59" s="14"/>
      <c r="C59" s="14"/>
      <c r="D59" s="14"/>
      <c r="E59" s="14"/>
      <c r="F59" s="14"/>
      <c r="G59" s="14"/>
      <c r="H59" s="14"/>
      <c r="I59" s="14"/>
      <c r="J59" s="1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19" t="s">
        <v>20</v>
      </c>
      <c r="B60" s="15"/>
      <c r="C60" s="15"/>
      <c r="D60" s="15"/>
      <c r="E60" s="15"/>
      <c r="F60" s="15"/>
      <c r="G60" s="15"/>
      <c r="H60" s="15"/>
      <c r="I60" s="15"/>
      <c r="J60" s="1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5">
      <c r="A61" s="12" t="s">
        <v>46</v>
      </c>
      <c r="B61" s="14"/>
      <c r="C61" s="14"/>
      <c r="D61" s="14"/>
      <c r="E61" s="14"/>
      <c r="F61" s="14"/>
      <c r="G61" s="15"/>
      <c r="H61" s="14"/>
      <c r="I61" s="14"/>
      <c r="J61" s="1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12"/>
      <c r="B62" s="15"/>
      <c r="C62" s="15"/>
      <c r="D62" s="15"/>
      <c r="E62" s="15"/>
      <c r="F62" s="15"/>
      <c r="G62" s="6"/>
      <c r="H62" s="6"/>
      <c r="I62" s="6"/>
      <c r="J62" s="1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34"/>
      <c r="B63" s="3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71" spans="5:5" x14ac:dyDescent="0.25">
      <c r="E71" s="1" t="s">
        <v>47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1"/>
  <sheetViews>
    <sheetView topLeftCell="A7" workbookViewId="0">
      <selection activeCell="J7" sqref="J7"/>
    </sheetView>
  </sheetViews>
  <sheetFormatPr defaultRowHeight="15" x14ac:dyDescent="0.25"/>
  <cols>
    <col min="1" max="1" width="8.85546875" customWidth="1"/>
    <col min="2" max="2" width="9.140625" customWidth="1"/>
    <col min="12" max="13" width="9.140625" style="1"/>
  </cols>
  <sheetData>
    <row r="1" spans="1:18" ht="48.75" customHeight="1" x14ac:dyDescent="0.25">
      <c r="A1" s="389" t="s">
        <v>153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8" ht="23.25" customHeight="1" x14ac:dyDescent="0.25">
      <c r="A2" s="44"/>
      <c r="B2" s="398" t="s">
        <v>74</v>
      </c>
      <c r="C2" s="399"/>
      <c r="D2" s="399"/>
      <c r="E2" s="399"/>
      <c r="F2" s="399"/>
      <c r="G2" s="400"/>
      <c r="H2" s="401" t="s">
        <v>113</v>
      </c>
      <c r="I2" s="402"/>
      <c r="J2" s="401" t="s">
        <v>76</v>
      </c>
      <c r="K2" s="402"/>
      <c r="L2" s="401" t="s">
        <v>75</v>
      </c>
      <c r="M2" s="402"/>
      <c r="N2" s="403" t="s">
        <v>155</v>
      </c>
    </row>
    <row r="3" spans="1:18" ht="89.25" customHeight="1" x14ac:dyDescent="0.25">
      <c r="A3" s="45" t="s">
        <v>110</v>
      </c>
      <c r="B3" s="100" t="s">
        <v>77</v>
      </c>
      <c r="C3" s="100" t="s">
        <v>78</v>
      </c>
      <c r="D3" s="100" t="s">
        <v>79</v>
      </c>
      <c r="E3" s="100" t="s">
        <v>80</v>
      </c>
      <c r="F3" s="100" t="s">
        <v>154</v>
      </c>
      <c r="G3" s="100" t="s">
        <v>81</v>
      </c>
      <c r="H3" s="100" t="s">
        <v>83</v>
      </c>
      <c r="I3" s="100" t="s">
        <v>213</v>
      </c>
      <c r="J3" s="100" t="s">
        <v>83</v>
      </c>
      <c r="K3" s="100" t="s">
        <v>213</v>
      </c>
      <c r="L3" s="100" t="s">
        <v>82</v>
      </c>
      <c r="M3" s="100" t="s">
        <v>214</v>
      </c>
      <c r="N3" s="404"/>
    </row>
    <row r="4" spans="1:18" x14ac:dyDescent="0.25">
      <c r="A4" s="46">
        <v>1</v>
      </c>
      <c r="B4" s="47">
        <v>2</v>
      </c>
      <c r="C4" s="48">
        <v>3</v>
      </c>
      <c r="D4" s="48">
        <v>4</v>
      </c>
      <c r="E4" s="48">
        <v>5</v>
      </c>
      <c r="F4" s="48">
        <v>6</v>
      </c>
      <c r="G4" s="49">
        <v>7</v>
      </c>
      <c r="H4" s="48">
        <v>10</v>
      </c>
      <c r="I4" s="48">
        <v>11</v>
      </c>
      <c r="J4" s="48">
        <v>12</v>
      </c>
      <c r="K4" s="48">
        <v>13</v>
      </c>
      <c r="L4" s="48"/>
      <c r="M4" s="48"/>
      <c r="N4" s="53">
        <v>14</v>
      </c>
      <c r="R4" s="1"/>
    </row>
    <row r="5" spans="1:18" s="1" customFormat="1" ht="15" customHeight="1" x14ac:dyDescent="0.25">
      <c r="A5" s="405" t="s">
        <v>84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7"/>
    </row>
    <row r="6" spans="1:18" s="1" customFormat="1" ht="15.75" x14ac:dyDescent="0.25">
      <c r="A6" s="83">
        <v>2016</v>
      </c>
      <c r="B6" s="96">
        <v>37</v>
      </c>
      <c r="C6" s="96">
        <v>37</v>
      </c>
      <c r="D6" s="96">
        <v>40</v>
      </c>
      <c r="E6" s="96">
        <v>19</v>
      </c>
      <c r="F6" s="97">
        <v>529</v>
      </c>
      <c r="G6" s="96"/>
      <c r="H6" s="96">
        <v>54</v>
      </c>
      <c r="I6" s="96">
        <v>1516</v>
      </c>
      <c r="J6" s="3"/>
      <c r="K6" s="3"/>
      <c r="L6" s="96">
        <v>3</v>
      </c>
      <c r="M6" s="96">
        <v>18</v>
      </c>
      <c r="N6" s="3">
        <v>2</v>
      </c>
    </row>
    <row r="7" spans="1:18" s="1" customFormat="1" x14ac:dyDescent="0.25">
      <c r="A7" s="83">
        <v>2017</v>
      </c>
      <c r="B7" s="3">
        <v>47</v>
      </c>
      <c r="C7" s="3">
        <v>47</v>
      </c>
      <c r="D7" s="3">
        <v>48</v>
      </c>
      <c r="E7" s="3">
        <v>21</v>
      </c>
      <c r="F7" s="3">
        <v>578</v>
      </c>
      <c r="G7" s="2"/>
      <c r="H7" s="3">
        <v>68</v>
      </c>
      <c r="I7" s="3">
        <v>1675</v>
      </c>
      <c r="J7" s="3">
        <v>4</v>
      </c>
      <c r="K7" s="3">
        <v>133</v>
      </c>
      <c r="L7" s="3">
        <v>3</v>
      </c>
      <c r="M7" s="3">
        <v>73</v>
      </c>
      <c r="N7" s="2">
        <v>4</v>
      </c>
    </row>
    <row r="8" spans="1:18" s="1" customFormat="1" ht="15" customHeight="1" x14ac:dyDescent="0.25">
      <c r="A8" s="390" t="s">
        <v>85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2"/>
    </row>
    <row r="9" spans="1:18" s="1" customFormat="1" x14ac:dyDescent="0.25">
      <c r="A9" s="78">
        <v>2016</v>
      </c>
      <c r="B9" s="47">
        <v>93</v>
      </c>
      <c r="C9" s="47">
        <v>92</v>
      </c>
      <c r="D9" s="47">
        <v>145</v>
      </c>
      <c r="E9" s="47">
        <v>57</v>
      </c>
      <c r="F9" s="47">
        <v>1433</v>
      </c>
      <c r="G9" s="44"/>
      <c r="H9" s="44"/>
      <c r="I9" s="44"/>
      <c r="J9" s="44"/>
      <c r="K9" s="44"/>
      <c r="L9" s="102">
        <v>62</v>
      </c>
      <c r="M9" s="44">
        <v>1592</v>
      </c>
      <c r="N9" s="44"/>
    </row>
    <row r="10" spans="1:18" s="1" customFormat="1" x14ac:dyDescent="0.25">
      <c r="A10" s="51">
        <v>2017</v>
      </c>
      <c r="B10" s="44">
        <v>81</v>
      </c>
      <c r="C10" s="44">
        <v>80</v>
      </c>
      <c r="D10" s="44">
        <v>115</v>
      </c>
      <c r="E10" s="44">
        <v>59</v>
      </c>
      <c r="F10" s="44">
        <v>1524</v>
      </c>
      <c r="G10" s="44">
        <v>3000</v>
      </c>
      <c r="H10" s="44">
        <v>13</v>
      </c>
      <c r="I10" s="44">
        <v>391</v>
      </c>
      <c r="J10" s="44"/>
      <c r="K10" s="44">
        <v>104</v>
      </c>
      <c r="L10" s="44">
        <v>50</v>
      </c>
      <c r="M10" s="44">
        <v>1111</v>
      </c>
      <c r="N10" s="44"/>
    </row>
    <row r="11" spans="1:18" s="1" customFormat="1" x14ac:dyDescent="0.25">
      <c r="A11" s="393" t="s">
        <v>211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5"/>
    </row>
    <row r="12" spans="1:18" s="1" customFormat="1" ht="15.75" x14ac:dyDescent="0.25">
      <c r="A12" s="59">
        <v>2016</v>
      </c>
      <c r="B12" s="95">
        <v>36</v>
      </c>
      <c r="C12" s="95">
        <v>36</v>
      </c>
      <c r="D12" s="95">
        <v>47</v>
      </c>
      <c r="E12" s="95">
        <v>10</v>
      </c>
      <c r="F12" s="95">
        <v>280</v>
      </c>
      <c r="G12" s="95"/>
      <c r="H12" s="95">
        <v>31</v>
      </c>
      <c r="I12" s="96">
        <v>851</v>
      </c>
      <c r="J12" s="3"/>
      <c r="K12" s="3"/>
      <c r="L12" s="101">
        <v>1</v>
      </c>
      <c r="M12" s="101">
        <v>20</v>
      </c>
      <c r="N12" s="3">
        <v>2</v>
      </c>
    </row>
    <row r="13" spans="1:18" s="1" customFormat="1" x14ac:dyDescent="0.25">
      <c r="A13" s="94">
        <v>2017</v>
      </c>
      <c r="B13" s="3">
        <v>35</v>
      </c>
      <c r="C13" s="3">
        <v>33</v>
      </c>
      <c r="D13" s="3">
        <v>36</v>
      </c>
      <c r="E13" s="3">
        <v>10</v>
      </c>
      <c r="F13" s="3">
        <v>308</v>
      </c>
      <c r="G13" s="3">
        <v>65</v>
      </c>
      <c r="H13" s="3">
        <v>46</v>
      </c>
      <c r="I13" s="3">
        <v>1238</v>
      </c>
      <c r="J13" s="3"/>
      <c r="K13" s="3"/>
      <c r="L13" s="3">
        <v>1</v>
      </c>
      <c r="M13" s="3">
        <v>30</v>
      </c>
      <c r="N13" s="3">
        <v>3</v>
      </c>
    </row>
    <row r="14" spans="1:18" s="1" customFormat="1" ht="15" customHeight="1" x14ac:dyDescent="0.25">
      <c r="A14" s="408" t="s">
        <v>348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9"/>
    </row>
    <row r="15" spans="1:18" s="1" customFormat="1" ht="15.75" x14ac:dyDescent="0.25">
      <c r="A15" s="54">
        <v>2016</v>
      </c>
      <c r="B15" s="96">
        <v>5</v>
      </c>
      <c r="C15" s="96">
        <v>5</v>
      </c>
      <c r="D15" s="96">
        <v>7</v>
      </c>
      <c r="E15" s="96">
        <v>6</v>
      </c>
      <c r="F15" s="96">
        <v>194</v>
      </c>
      <c r="G15" s="52">
        <v>20</v>
      </c>
      <c r="H15" s="52"/>
      <c r="I15" s="52"/>
      <c r="J15" s="52"/>
      <c r="K15" s="1">
        <v>1202</v>
      </c>
      <c r="L15" s="52">
        <v>18</v>
      </c>
      <c r="M15" s="52">
        <v>481</v>
      </c>
      <c r="N15" s="52">
        <v>1</v>
      </c>
    </row>
    <row r="16" spans="1:18" s="1" customFormat="1" ht="15.75" x14ac:dyDescent="0.25">
      <c r="A16" s="24">
        <v>2017</v>
      </c>
      <c r="B16" s="2">
        <v>3</v>
      </c>
      <c r="C16" s="3">
        <v>3</v>
      </c>
      <c r="D16" s="3">
        <v>6</v>
      </c>
      <c r="E16" s="86">
        <v>5</v>
      </c>
      <c r="F16" s="86">
        <v>160</v>
      </c>
      <c r="G16" s="87"/>
      <c r="H16" s="3"/>
      <c r="I16" s="3"/>
      <c r="J16" s="3"/>
      <c r="K16" s="3">
        <v>1123</v>
      </c>
      <c r="L16" s="3">
        <v>13</v>
      </c>
      <c r="M16" s="3">
        <v>280</v>
      </c>
      <c r="N16" s="3"/>
    </row>
    <row r="17" spans="1:20" s="360" customFormat="1" ht="19.5" customHeight="1" x14ac:dyDescent="0.25">
      <c r="A17" s="396" t="s">
        <v>87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61"/>
      <c r="P17" s="361"/>
      <c r="Q17" s="361"/>
      <c r="R17" s="361"/>
      <c r="S17" s="361"/>
      <c r="T17" s="361"/>
    </row>
    <row r="18" spans="1:20" s="1" customFormat="1" ht="15.75" x14ac:dyDescent="0.25">
      <c r="A18" s="59">
        <v>2016</v>
      </c>
      <c r="B18" s="98">
        <v>25</v>
      </c>
      <c r="C18" s="98">
        <v>24</v>
      </c>
      <c r="D18" s="98">
        <v>54</v>
      </c>
      <c r="E18" s="98">
        <v>1</v>
      </c>
      <c r="F18" s="98">
        <v>39</v>
      </c>
      <c r="G18" s="98">
        <v>48</v>
      </c>
      <c r="H18" s="98">
        <v>4</v>
      </c>
      <c r="I18" s="98">
        <v>95</v>
      </c>
      <c r="J18" s="99"/>
      <c r="K18" s="99"/>
      <c r="L18" s="99">
        <v>6</v>
      </c>
      <c r="M18" s="99">
        <v>90</v>
      </c>
      <c r="N18" s="99">
        <v>1</v>
      </c>
    </row>
    <row r="19" spans="1:20" s="1" customFormat="1" x14ac:dyDescent="0.25">
      <c r="A19" s="59">
        <v>2017</v>
      </c>
      <c r="B19" s="3">
        <v>16</v>
      </c>
      <c r="C19" s="3">
        <v>15</v>
      </c>
      <c r="D19" s="3">
        <v>48</v>
      </c>
      <c r="E19" s="3">
        <v>1</v>
      </c>
      <c r="F19" s="3">
        <v>32</v>
      </c>
      <c r="G19" s="3"/>
      <c r="H19" s="3">
        <v>2</v>
      </c>
      <c r="I19" s="3">
        <v>16</v>
      </c>
      <c r="J19" s="80"/>
      <c r="K19" s="80"/>
      <c r="L19" s="80">
        <v>34</v>
      </c>
      <c r="M19" s="80">
        <v>479</v>
      </c>
      <c r="N19" s="80">
        <v>2</v>
      </c>
    </row>
    <row r="20" spans="1:20" s="1" customFormat="1" ht="16.5" customHeight="1" x14ac:dyDescent="0.25">
      <c r="A20" s="396" t="s">
        <v>111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410"/>
    </row>
    <row r="21" spans="1:20" s="1" customFormat="1" ht="16.5" customHeight="1" x14ac:dyDescent="0.25">
      <c r="A21" s="59">
        <v>2016</v>
      </c>
      <c r="B21" s="103">
        <v>19</v>
      </c>
      <c r="C21" s="103">
        <v>19</v>
      </c>
      <c r="D21" s="103">
        <v>19</v>
      </c>
      <c r="E21" s="103">
        <v>4</v>
      </c>
      <c r="F21" s="104">
        <v>123</v>
      </c>
      <c r="G21" s="103"/>
      <c r="H21" s="103">
        <v>4</v>
      </c>
      <c r="I21" s="103">
        <v>100</v>
      </c>
      <c r="J21" s="105"/>
      <c r="K21" s="105"/>
      <c r="L21" s="105">
        <v>1</v>
      </c>
      <c r="M21" s="105">
        <v>7</v>
      </c>
      <c r="N21" s="106"/>
    </row>
    <row r="22" spans="1:20" s="1" customFormat="1" ht="16.5" customHeight="1" x14ac:dyDescent="0.25">
      <c r="A22" s="59">
        <v>2017</v>
      </c>
      <c r="B22" s="3">
        <v>10</v>
      </c>
      <c r="C22" s="3">
        <v>10</v>
      </c>
      <c r="D22" s="3">
        <v>8</v>
      </c>
      <c r="E22" s="3">
        <v>2</v>
      </c>
      <c r="F22" s="3">
        <v>56</v>
      </c>
      <c r="G22" s="3"/>
      <c r="H22" s="3">
        <v>3</v>
      </c>
      <c r="I22" s="3">
        <v>248</v>
      </c>
      <c r="J22" s="82"/>
      <c r="K22" s="82"/>
      <c r="L22" s="82">
        <v>9</v>
      </c>
      <c r="M22" s="82">
        <v>218</v>
      </c>
      <c r="N22" s="82"/>
    </row>
    <row r="23" spans="1:20" s="1" customFormat="1" x14ac:dyDescent="0.25">
      <c r="A23" s="25"/>
      <c r="B23" s="393" t="s">
        <v>112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5"/>
    </row>
    <row r="24" spans="1:20" s="1" customFormat="1" x14ac:dyDescent="0.25">
      <c r="A24" s="59">
        <v>2016</v>
      </c>
      <c r="B24" s="80">
        <v>10</v>
      </c>
      <c r="C24" s="80">
        <v>10</v>
      </c>
      <c r="D24" s="80">
        <v>10</v>
      </c>
      <c r="E24" s="80"/>
      <c r="F24" s="80">
        <v>247</v>
      </c>
      <c r="G24" s="80"/>
      <c r="H24" s="81">
        <v>5</v>
      </c>
      <c r="I24" s="81">
        <v>140</v>
      </c>
      <c r="J24" s="56"/>
      <c r="K24" s="56"/>
      <c r="L24" s="56">
        <v>4</v>
      </c>
      <c r="M24" s="56">
        <v>103</v>
      </c>
      <c r="N24" s="44"/>
    </row>
    <row r="25" spans="1:20" s="1" customFormat="1" ht="15.75" x14ac:dyDescent="0.25">
      <c r="A25" s="59">
        <v>2017</v>
      </c>
      <c r="B25" s="88">
        <v>7</v>
      </c>
      <c r="C25" s="88">
        <v>7</v>
      </c>
      <c r="D25" s="88">
        <v>7</v>
      </c>
      <c r="E25" s="88"/>
      <c r="F25" s="88"/>
      <c r="G25" s="88"/>
      <c r="H25" s="90">
        <v>3</v>
      </c>
      <c r="I25" s="90">
        <v>82</v>
      </c>
      <c r="J25" s="56"/>
      <c r="K25" s="56"/>
      <c r="L25" s="56">
        <v>5</v>
      </c>
      <c r="M25" s="56">
        <v>98</v>
      </c>
      <c r="N25" s="44"/>
    </row>
    <row r="26" spans="1:20" s="1" customFormat="1" ht="15" customHeight="1" x14ac:dyDescent="0.25">
      <c r="A26" s="396" t="s">
        <v>88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410"/>
    </row>
    <row r="27" spans="1:20" s="1" customFormat="1" x14ac:dyDescent="0.25">
      <c r="A27" s="44">
        <v>2016</v>
      </c>
      <c r="B27" s="89">
        <v>6</v>
      </c>
      <c r="C27" s="89">
        <v>6</v>
      </c>
      <c r="D27" s="89">
        <v>6</v>
      </c>
      <c r="E27" s="89"/>
      <c r="F27" s="89"/>
      <c r="G27" s="89"/>
      <c r="H27" s="79"/>
      <c r="I27" s="79"/>
      <c r="J27" s="79"/>
      <c r="K27" s="79"/>
      <c r="L27" s="79">
        <v>11</v>
      </c>
      <c r="M27" s="79">
        <v>100</v>
      </c>
      <c r="N27" s="79"/>
    </row>
    <row r="28" spans="1:20" s="1" customFormat="1" ht="15.75" x14ac:dyDescent="0.25">
      <c r="A28" s="44">
        <v>2017</v>
      </c>
      <c r="B28" s="92">
        <f t="shared" ref="B28:G28" si="0">SUM(B27:B27)</f>
        <v>6</v>
      </c>
      <c r="C28" s="92">
        <v>6</v>
      </c>
      <c r="D28" s="92">
        <v>6</v>
      </c>
      <c r="E28" s="92">
        <f t="shared" si="0"/>
        <v>0</v>
      </c>
      <c r="F28" s="92">
        <f t="shared" si="0"/>
        <v>0</v>
      </c>
      <c r="G28" s="92">
        <f t="shared" si="0"/>
        <v>0</v>
      </c>
      <c r="H28" s="92">
        <v>20</v>
      </c>
      <c r="I28" s="92">
        <v>270</v>
      </c>
      <c r="J28" s="91"/>
      <c r="K28" s="91"/>
      <c r="L28" s="91">
        <v>12</v>
      </c>
      <c r="M28" s="91">
        <v>106</v>
      </c>
      <c r="N28" s="91"/>
    </row>
    <row r="29" spans="1:20" s="1" customFormat="1" ht="15.75" x14ac:dyDescent="0.25">
      <c r="A29" s="44"/>
      <c r="B29" s="413" t="s">
        <v>239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</row>
    <row r="30" spans="1:20" s="1" customFormat="1" ht="15.75" x14ac:dyDescent="0.25">
      <c r="A30" s="44">
        <v>2017</v>
      </c>
      <c r="B30" s="92">
        <v>1</v>
      </c>
      <c r="C30" s="92">
        <v>1</v>
      </c>
      <c r="D30" s="92">
        <v>1</v>
      </c>
      <c r="E30" s="92">
        <v>1</v>
      </c>
      <c r="F30" s="92">
        <v>31</v>
      </c>
      <c r="G30" s="92"/>
      <c r="H30" s="92"/>
      <c r="I30" s="92"/>
      <c r="J30" s="91"/>
      <c r="K30" s="91"/>
      <c r="L30" s="91"/>
      <c r="M30" s="91"/>
      <c r="N30" s="91"/>
    </row>
    <row r="31" spans="1:20" s="1" customFormat="1" ht="45" customHeight="1" x14ac:dyDescent="0.25">
      <c r="B31" s="411" t="s">
        <v>127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T31" s="7"/>
    </row>
    <row r="32" spans="1:20" ht="15.75" x14ac:dyDescent="0.25">
      <c r="A32" s="150">
        <v>2017</v>
      </c>
      <c r="B32" s="154">
        <v>206</v>
      </c>
      <c r="C32" s="154">
        <v>203</v>
      </c>
      <c r="D32" s="154">
        <v>269</v>
      </c>
      <c r="E32" s="154">
        <v>99</v>
      </c>
      <c r="F32" s="154">
        <v>2689</v>
      </c>
      <c r="G32" s="154">
        <v>3000</v>
      </c>
      <c r="H32" s="154">
        <f>SUM(H7+H10+H13+H19+H22+H25+H28)</f>
        <v>155</v>
      </c>
      <c r="I32" s="154">
        <f>SUM(I7+I10+I13+I19+I22+I25+I28)</f>
        <v>3920</v>
      </c>
      <c r="J32" s="154">
        <v>48</v>
      </c>
      <c r="K32" s="154">
        <f>SUM(K7+K10+K16)</f>
        <v>1360</v>
      </c>
      <c r="L32" s="154">
        <f>SUM(L7+L10+L13+L16+L19+L22+L25+L28)</f>
        <v>127</v>
      </c>
      <c r="M32" s="154">
        <f>M7+M10+M13+M16+M19+M22+M28+M25</f>
        <v>2395</v>
      </c>
      <c r="N32" s="85">
        <v>9</v>
      </c>
    </row>
    <row r="33" spans="1:14" ht="15.75" x14ac:dyDescent="0.25">
      <c r="A33" s="155">
        <v>2016</v>
      </c>
      <c r="B33" s="85">
        <v>231</v>
      </c>
      <c r="C33" s="85">
        <v>229</v>
      </c>
      <c r="D33" s="85">
        <v>328</v>
      </c>
      <c r="E33" s="85">
        <v>97</v>
      </c>
      <c r="F33" s="85">
        <v>2845</v>
      </c>
      <c r="G33" s="85">
        <v>68</v>
      </c>
      <c r="H33" s="85">
        <v>98</v>
      </c>
      <c r="I33" s="85">
        <v>2702</v>
      </c>
      <c r="J33" s="85"/>
      <c r="K33" s="85">
        <v>1202</v>
      </c>
      <c r="L33" s="85">
        <v>106</v>
      </c>
      <c r="M33" s="85">
        <v>2411</v>
      </c>
      <c r="N33" s="85">
        <v>9</v>
      </c>
    </row>
    <row r="34" spans="1:14" s="1" customFormat="1" x14ac:dyDescent="0.25"/>
    <row r="36" spans="1:14" ht="30" customHeight="1" x14ac:dyDescent="0.25">
      <c r="A36" s="366" t="s">
        <v>114</v>
      </c>
      <c r="B36" s="367"/>
      <c r="C36" s="367"/>
      <c r="D36" s="367"/>
      <c r="E36" s="367"/>
      <c r="F36" s="367"/>
      <c r="G36" s="367"/>
      <c r="H36" s="367"/>
      <c r="I36" s="368"/>
      <c r="J36" s="113"/>
      <c r="K36" s="113"/>
      <c r="L36" s="113"/>
      <c r="M36" s="113"/>
      <c r="N36" s="113"/>
    </row>
    <row r="37" spans="1:14" s="1" customFormat="1" ht="15.75" x14ac:dyDescent="0.25">
      <c r="A37" s="375" t="s">
        <v>119</v>
      </c>
      <c r="B37" s="369" t="s">
        <v>118</v>
      </c>
      <c r="C37" s="370"/>
      <c r="D37" s="370"/>
      <c r="E37" s="371"/>
      <c r="F37" s="381" t="s">
        <v>116</v>
      </c>
      <c r="G37" s="382"/>
      <c r="H37" s="383" t="s">
        <v>115</v>
      </c>
      <c r="I37" s="383"/>
      <c r="J37" s="112"/>
      <c r="K37" s="112"/>
      <c r="L37" s="112"/>
      <c r="M37" s="112"/>
      <c r="N37" s="112"/>
    </row>
    <row r="38" spans="1:14" s="1" customFormat="1" ht="46.5" customHeight="1" x14ac:dyDescent="0.25">
      <c r="A38" s="376"/>
      <c r="B38" s="372"/>
      <c r="C38" s="373"/>
      <c r="D38" s="373"/>
      <c r="E38" s="374"/>
      <c r="F38" s="108" t="s">
        <v>117</v>
      </c>
      <c r="G38" s="108" t="s">
        <v>212</v>
      </c>
      <c r="H38" s="108" t="s">
        <v>117</v>
      </c>
      <c r="I38" s="108" t="s">
        <v>212</v>
      </c>
      <c r="J38" s="112"/>
      <c r="K38" s="112"/>
      <c r="L38" s="112"/>
      <c r="M38" s="112"/>
      <c r="N38" s="112"/>
    </row>
    <row r="39" spans="1:14" ht="32.25" customHeight="1" x14ac:dyDescent="0.25">
      <c r="A39" s="2">
        <v>1</v>
      </c>
      <c r="B39" s="380" t="s">
        <v>120</v>
      </c>
      <c r="C39" s="380"/>
      <c r="D39" s="380"/>
      <c r="E39" s="380"/>
      <c r="F39" s="107">
        <v>1</v>
      </c>
      <c r="G39" s="107">
        <v>33</v>
      </c>
      <c r="H39" s="109">
        <v>1</v>
      </c>
      <c r="I39" s="111">
        <v>20</v>
      </c>
      <c r="J39" s="9"/>
      <c r="K39" s="9"/>
      <c r="L39" s="9"/>
      <c r="M39" s="9"/>
      <c r="N39" s="9"/>
    </row>
    <row r="40" spans="1:14" ht="35.25" customHeight="1" x14ac:dyDescent="0.25">
      <c r="A40" s="2">
        <v>2</v>
      </c>
      <c r="B40" s="380" t="s">
        <v>121</v>
      </c>
      <c r="C40" s="380"/>
      <c r="D40" s="380"/>
      <c r="E40" s="380"/>
      <c r="F40" s="2">
        <v>3</v>
      </c>
      <c r="G40" s="2">
        <v>58</v>
      </c>
      <c r="H40" s="110">
        <v>4</v>
      </c>
      <c r="I40" s="114">
        <v>70</v>
      </c>
      <c r="J40" s="9"/>
      <c r="K40" s="9"/>
      <c r="L40" s="9"/>
      <c r="M40" s="9"/>
      <c r="N40" s="9"/>
    </row>
    <row r="41" spans="1:14" ht="43.5" customHeight="1" x14ac:dyDescent="0.25">
      <c r="A41" s="2">
        <v>3</v>
      </c>
      <c r="B41" s="384" t="s">
        <v>122</v>
      </c>
      <c r="C41" s="385"/>
      <c r="D41" s="385"/>
      <c r="E41" s="386"/>
      <c r="F41" s="2">
        <v>1</v>
      </c>
      <c r="G41" s="2">
        <v>24</v>
      </c>
      <c r="H41" s="110">
        <v>1</v>
      </c>
      <c r="I41" s="114">
        <v>21</v>
      </c>
      <c r="J41" s="9"/>
      <c r="K41" s="9"/>
      <c r="L41" s="9"/>
      <c r="M41" s="9" t="s">
        <v>47</v>
      </c>
      <c r="N41" s="9"/>
    </row>
    <row r="42" spans="1:14" ht="45.75" customHeight="1" x14ac:dyDescent="0.25">
      <c r="A42" s="2">
        <v>4</v>
      </c>
      <c r="B42" s="380" t="s">
        <v>123</v>
      </c>
      <c r="C42" s="380"/>
      <c r="D42" s="380"/>
      <c r="E42" s="380"/>
      <c r="F42" s="2">
        <v>1</v>
      </c>
      <c r="G42" s="2">
        <v>46</v>
      </c>
      <c r="H42" s="110">
        <v>2</v>
      </c>
      <c r="I42" s="114">
        <v>50</v>
      </c>
      <c r="J42" s="9"/>
      <c r="K42" s="9"/>
      <c r="L42" s="9"/>
      <c r="M42" s="9"/>
      <c r="N42" s="9"/>
    </row>
    <row r="43" spans="1:14" ht="61.5" customHeight="1" x14ac:dyDescent="0.25">
      <c r="A43" s="2">
        <v>5</v>
      </c>
      <c r="B43" s="377" t="s">
        <v>124</v>
      </c>
      <c r="C43" s="378"/>
      <c r="D43" s="378"/>
      <c r="E43" s="379"/>
      <c r="F43" s="2">
        <v>1</v>
      </c>
      <c r="G43" s="2">
        <v>23</v>
      </c>
      <c r="H43" s="110">
        <v>1</v>
      </c>
      <c r="I43" s="114">
        <v>31</v>
      </c>
      <c r="J43" s="9"/>
      <c r="K43" s="9"/>
      <c r="L43" s="9"/>
      <c r="M43" s="9"/>
      <c r="N43" s="9"/>
    </row>
    <row r="44" spans="1:14" ht="50.25" customHeight="1" x14ac:dyDescent="0.25">
      <c r="A44" s="2">
        <v>6</v>
      </c>
      <c r="B44" s="380" t="s">
        <v>125</v>
      </c>
      <c r="C44" s="380"/>
      <c r="D44" s="380"/>
      <c r="E44" s="380"/>
      <c r="F44" s="2">
        <v>1</v>
      </c>
      <c r="G44" s="2">
        <v>19</v>
      </c>
      <c r="H44" s="110">
        <v>1</v>
      </c>
      <c r="I44" s="114">
        <v>16</v>
      </c>
      <c r="J44" s="9"/>
      <c r="K44" s="9"/>
      <c r="L44" s="9"/>
      <c r="M44" s="9"/>
      <c r="N44" s="9"/>
    </row>
    <row r="45" spans="1:14" ht="48.75" customHeight="1" x14ac:dyDescent="0.25">
      <c r="A45" s="2">
        <v>7</v>
      </c>
      <c r="B45" s="380" t="s">
        <v>126</v>
      </c>
      <c r="C45" s="380"/>
      <c r="D45" s="380"/>
      <c r="E45" s="380"/>
      <c r="F45" s="2"/>
      <c r="G45" s="2"/>
      <c r="H45" s="110">
        <v>1</v>
      </c>
      <c r="I45" s="114">
        <v>46</v>
      </c>
      <c r="J45" s="9"/>
      <c r="K45" s="9"/>
      <c r="L45" s="9"/>
      <c r="M45" s="9"/>
      <c r="N45" s="9"/>
    </row>
    <row r="46" spans="1:14" ht="21" customHeight="1" x14ac:dyDescent="0.25">
      <c r="A46" s="2"/>
      <c r="B46" s="363" t="s">
        <v>20</v>
      </c>
      <c r="C46" s="364"/>
      <c r="D46" s="364"/>
      <c r="E46" s="365"/>
      <c r="F46" s="84">
        <v>8</v>
      </c>
      <c r="G46" s="84">
        <v>203</v>
      </c>
      <c r="H46" s="116">
        <v>11</v>
      </c>
      <c r="I46" s="156">
        <v>254</v>
      </c>
    </row>
    <row r="47" spans="1:14" ht="15.75" x14ac:dyDescent="0.25">
      <c r="C47" s="72"/>
      <c r="F47" s="7"/>
      <c r="G47" s="7"/>
    </row>
    <row r="48" spans="1:14" x14ac:dyDescent="0.25">
      <c r="C48" s="74"/>
    </row>
    <row r="49" spans="3:16" x14ac:dyDescent="0.25">
      <c r="C49" s="73"/>
    </row>
    <row r="50" spans="3:16" x14ac:dyDescent="0.25">
      <c r="C50" s="74"/>
    </row>
    <row r="51" spans="3:16" x14ac:dyDescent="0.25">
      <c r="C51" s="74"/>
    </row>
    <row r="52" spans="3:16" x14ac:dyDescent="0.25">
      <c r="C52" s="73"/>
    </row>
    <row r="53" spans="3:16" ht="15.75" x14ac:dyDescent="0.25">
      <c r="C53" s="72"/>
    </row>
    <row r="54" spans="3:16" ht="15.75" x14ac:dyDescent="0.25">
      <c r="C54" s="72"/>
    </row>
    <row r="55" spans="3:16" ht="15.75" x14ac:dyDescent="0.25">
      <c r="C55" s="72"/>
    </row>
    <row r="56" spans="3:16" ht="15.75" x14ac:dyDescent="0.25">
      <c r="C56" s="72"/>
    </row>
    <row r="57" spans="3:16" ht="15.75" x14ac:dyDescent="0.25">
      <c r="C57" s="72"/>
    </row>
    <row r="62" spans="3:16" x14ac:dyDescent="0.25">
      <c r="C62" s="75"/>
      <c r="D62" s="75"/>
      <c r="E62" s="75"/>
      <c r="F62" s="75"/>
      <c r="G62" s="75"/>
      <c r="H62" s="75"/>
      <c r="I62" s="75"/>
      <c r="J62" s="75"/>
      <c r="K62" s="75"/>
      <c r="L62" s="93"/>
      <c r="M62" s="93"/>
      <c r="N62" s="75"/>
      <c r="O62" s="75"/>
      <c r="P62" s="75"/>
    </row>
    <row r="63" spans="3:16" ht="15" customHeight="1" x14ac:dyDescent="0.25">
      <c r="C63" s="75"/>
      <c r="D63" s="387"/>
      <c r="E63" s="387"/>
      <c r="F63" s="387"/>
      <c r="G63" s="387"/>
      <c r="H63" s="387"/>
      <c r="I63" s="387"/>
      <c r="J63" s="387"/>
      <c r="K63" s="387"/>
      <c r="L63" s="93"/>
      <c r="M63" s="93"/>
      <c r="N63" s="387"/>
      <c r="O63" s="387"/>
      <c r="P63" s="387"/>
    </row>
    <row r="64" spans="3:16" x14ac:dyDescent="0.25">
      <c r="C64" s="75"/>
      <c r="D64" s="387"/>
      <c r="E64" s="387"/>
      <c r="F64" s="75"/>
      <c r="G64" s="387"/>
      <c r="H64" s="387"/>
      <c r="I64" s="75"/>
      <c r="J64" s="75"/>
      <c r="K64" s="75"/>
      <c r="L64" s="93"/>
      <c r="M64" s="93"/>
      <c r="N64" s="75"/>
      <c r="O64" s="75"/>
      <c r="P64" s="387"/>
    </row>
    <row r="65" spans="3:16" x14ac:dyDescent="0.25">
      <c r="C65" s="75"/>
      <c r="D65" s="387"/>
      <c r="E65" s="387"/>
      <c r="F65" s="75"/>
      <c r="G65" s="387"/>
      <c r="H65" s="387"/>
      <c r="I65" s="75"/>
      <c r="J65" s="75"/>
      <c r="K65" s="75"/>
      <c r="L65" s="93"/>
      <c r="M65" s="93"/>
      <c r="N65" s="75"/>
      <c r="O65" s="75"/>
      <c r="P65" s="387"/>
    </row>
    <row r="66" spans="3:16" x14ac:dyDescent="0.25"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3:16" ht="15" customHeight="1" x14ac:dyDescent="0.25"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8"/>
    </row>
    <row r="68" spans="3:16" x14ac:dyDescent="0.25"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3:16" x14ac:dyDescent="0.25"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spans="3:16" x14ac:dyDescent="0.25"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spans="3:16" x14ac:dyDescent="0.25">
      <c r="C71" s="75"/>
      <c r="D71" s="75"/>
      <c r="E71" s="75"/>
      <c r="F71" s="75"/>
      <c r="G71" s="75"/>
      <c r="H71" s="75"/>
      <c r="I71" s="75"/>
      <c r="J71" s="75"/>
      <c r="K71" s="75"/>
      <c r="L71" s="93"/>
      <c r="M71" s="93"/>
      <c r="N71" s="75"/>
      <c r="O71" s="75"/>
      <c r="P71" s="75"/>
    </row>
  </sheetData>
  <mergeCells count="39">
    <mergeCell ref="A20:N20"/>
    <mergeCell ref="B31:N31"/>
    <mergeCell ref="A26:N26"/>
    <mergeCell ref="B23:N23"/>
    <mergeCell ref="B29:N29"/>
    <mergeCell ref="A1:N1"/>
    <mergeCell ref="A8:N8"/>
    <mergeCell ref="A11:N11"/>
    <mergeCell ref="A17:N17"/>
    <mergeCell ref="B2:G2"/>
    <mergeCell ref="L2:M2"/>
    <mergeCell ref="H2:I2"/>
    <mergeCell ref="J2:K2"/>
    <mergeCell ref="N2:N3"/>
    <mergeCell ref="A5:N5"/>
    <mergeCell ref="A14:N14"/>
    <mergeCell ref="C67:P67"/>
    <mergeCell ref="D63:G63"/>
    <mergeCell ref="H63:I63"/>
    <mergeCell ref="J63:K63"/>
    <mergeCell ref="N63:O63"/>
    <mergeCell ref="P63:P65"/>
    <mergeCell ref="D64:D65"/>
    <mergeCell ref="E64:E65"/>
    <mergeCell ref="G64:G65"/>
    <mergeCell ref="H64:H65"/>
    <mergeCell ref="B46:E46"/>
    <mergeCell ref="A36:I36"/>
    <mergeCell ref="B37:E38"/>
    <mergeCell ref="A37:A38"/>
    <mergeCell ref="B43:E43"/>
    <mergeCell ref="B44:E44"/>
    <mergeCell ref="B45:E45"/>
    <mergeCell ref="F37:G37"/>
    <mergeCell ref="H37:I37"/>
    <mergeCell ref="B39:E39"/>
    <mergeCell ref="B40:E40"/>
    <mergeCell ref="B41:E41"/>
    <mergeCell ref="B42:E42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E24" sqref="E24:E25"/>
    </sheetView>
  </sheetViews>
  <sheetFormatPr defaultRowHeight="15" x14ac:dyDescent="0.25"/>
  <cols>
    <col min="1" max="1" width="12.7109375" customWidth="1"/>
    <col min="4" max="4" width="13.7109375" customWidth="1"/>
    <col min="5" max="5" width="10.85546875" customWidth="1"/>
    <col min="6" max="6" width="11.42578125" customWidth="1"/>
    <col min="7" max="7" width="11" customWidth="1"/>
  </cols>
  <sheetData>
    <row r="1" spans="1:13" ht="62.25" customHeight="1" x14ac:dyDescent="0.3">
      <c r="A1" s="415" t="s">
        <v>142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13" ht="18.75" x14ac:dyDescent="0.3">
      <c r="A2" s="417" t="s">
        <v>128</v>
      </c>
      <c r="B2" s="419" t="s">
        <v>136</v>
      </c>
      <c r="C2" s="420"/>
      <c r="D2" s="419" t="s">
        <v>137</v>
      </c>
      <c r="E2" s="420"/>
      <c r="F2" s="419" t="s">
        <v>138</v>
      </c>
      <c r="G2" s="420"/>
      <c r="H2" s="423" t="s">
        <v>129</v>
      </c>
      <c r="I2" s="423"/>
      <c r="J2" s="423"/>
      <c r="K2" s="423"/>
      <c r="L2" s="423"/>
      <c r="M2" s="424"/>
    </row>
    <row r="3" spans="1:13" ht="18.75" x14ac:dyDescent="0.25">
      <c r="A3" s="418"/>
      <c r="B3" s="421"/>
      <c r="C3" s="422"/>
      <c r="D3" s="421"/>
      <c r="E3" s="422"/>
      <c r="F3" s="421"/>
      <c r="G3" s="422"/>
      <c r="H3" s="425" t="s">
        <v>139</v>
      </c>
      <c r="I3" s="426"/>
      <c r="J3" s="425" t="s">
        <v>130</v>
      </c>
      <c r="K3" s="426"/>
      <c r="L3" s="425" t="s">
        <v>131</v>
      </c>
      <c r="M3" s="426"/>
    </row>
    <row r="4" spans="1:13" ht="18.75" x14ac:dyDescent="0.3">
      <c r="A4" s="117"/>
      <c r="B4" s="118">
        <v>2016</v>
      </c>
      <c r="C4" s="119">
        <v>2017</v>
      </c>
      <c r="D4" s="118">
        <v>2016</v>
      </c>
      <c r="E4" s="118">
        <v>2017</v>
      </c>
      <c r="F4" s="118">
        <v>2016</v>
      </c>
      <c r="G4" s="118">
        <v>2017</v>
      </c>
      <c r="H4" s="118">
        <v>2016</v>
      </c>
      <c r="I4" s="119">
        <v>2017</v>
      </c>
      <c r="J4" s="118">
        <v>2016</v>
      </c>
      <c r="K4" s="118">
        <v>2017</v>
      </c>
      <c r="L4" s="120">
        <v>2016</v>
      </c>
      <c r="M4" s="121">
        <v>2017</v>
      </c>
    </row>
    <row r="5" spans="1:13" ht="18.75" x14ac:dyDescent="0.3">
      <c r="A5" s="122" t="s">
        <v>140</v>
      </c>
      <c r="B5" s="123">
        <v>484</v>
      </c>
      <c r="C5" s="124">
        <v>622</v>
      </c>
      <c r="D5" s="123">
        <v>253</v>
      </c>
      <c r="E5" s="123"/>
      <c r="F5" s="123">
        <v>231</v>
      </c>
      <c r="G5" s="123"/>
      <c r="H5" s="123">
        <v>101</v>
      </c>
      <c r="I5" s="124">
        <v>73</v>
      </c>
      <c r="J5" s="123">
        <v>3</v>
      </c>
      <c r="K5" s="124"/>
      <c r="L5" s="125">
        <v>380</v>
      </c>
      <c r="M5" s="122"/>
    </row>
    <row r="6" spans="1:13" ht="18.75" x14ac:dyDescent="0.3">
      <c r="A6" s="122" t="s">
        <v>132</v>
      </c>
      <c r="B6" s="123">
        <v>1384</v>
      </c>
      <c r="C6" s="124">
        <v>1481</v>
      </c>
      <c r="D6" s="123">
        <v>591</v>
      </c>
      <c r="E6" s="123"/>
      <c r="F6" s="123">
        <v>793</v>
      </c>
      <c r="G6" s="123"/>
      <c r="H6" s="123">
        <v>174</v>
      </c>
      <c r="I6" s="124">
        <v>78</v>
      </c>
      <c r="J6" s="123">
        <v>6</v>
      </c>
      <c r="K6" s="124">
        <v>24</v>
      </c>
      <c r="L6" s="125">
        <v>1204</v>
      </c>
      <c r="M6" s="122"/>
    </row>
    <row r="7" spans="1:13" ht="18.75" x14ac:dyDescent="0.3">
      <c r="A7" s="122" t="s">
        <v>141</v>
      </c>
      <c r="B7" s="123">
        <v>816</v>
      </c>
      <c r="C7" s="124">
        <v>511</v>
      </c>
      <c r="D7" s="123">
        <v>303</v>
      </c>
      <c r="E7" s="123"/>
      <c r="F7" s="123">
        <v>513</v>
      </c>
      <c r="G7" s="123"/>
      <c r="H7" s="123">
        <v>126</v>
      </c>
      <c r="I7" s="124">
        <v>48</v>
      </c>
      <c r="J7" s="123">
        <v>6</v>
      </c>
      <c r="K7" s="124">
        <v>36</v>
      </c>
      <c r="L7" s="125">
        <v>684</v>
      </c>
      <c r="M7" s="122"/>
    </row>
    <row r="8" spans="1:13" ht="18.75" x14ac:dyDescent="0.3">
      <c r="A8" s="122" t="s">
        <v>133</v>
      </c>
      <c r="B8" s="122">
        <v>1224</v>
      </c>
      <c r="C8" s="128">
        <v>1122</v>
      </c>
      <c r="D8" s="123">
        <v>487</v>
      </c>
      <c r="E8" s="123"/>
      <c r="F8" s="123">
        <v>737</v>
      </c>
      <c r="G8" s="123"/>
      <c r="H8" s="123">
        <v>117</v>
      </c>
      <c r="I8" s="124">
        <v>126</v>
      </c>
      <c r="J8" s="123">
        <v>34</v>
      </c>
      <c r="K8" s="124">
        <v>12</v>
      </c>
      <c r="L8" s="125">
        <v>1073</v>
      </c>
      <c r="M8" s="122"/>
    </row>
    <row r="9" spans="1:13" ht="18.75" x14ac:dyDescent="0.3">
      <c r="A9" s="129" t="s">
        <v>134</v>
      </c>
      <c r="B9" s="115">
        <f>SUM(B5+B6+B7+B8)</f>
        <v>3908</v>
      </c>
      <c r="C9" s="130">
        <f>SUM(E9+G9)</f>
        <v>3736</v>
      </c>
      <c r="D9" s="126">
        <f>SUM(D5+D6+D7+D8)</f>
        <v>1634</v>
      </c>
      <c r="E9" s="131">
        <v>1734</v>
      </c>
      <c r="F9" s="126">
        <f>SUM(F5+F6+F7+F8)</f>
        <v>2274</v>
      </c>
      <c r="G9" s="131">
        <v>2002</v>
      </c>
      <c r="H9" s="126">
        <v>518</v>
      </c>
      <c r="I9" s="131">
        <v>325</v>
      </c>
      <c r="J9" s="126">
        <v>49</v>
      </c>
      <c r="K9" s="131">
        <v>72</v>
      </c>
      <c r="L9" s="127">
        <f>SUM(L5+L6+L7+L8)</f>
        <v>3341</v>
      </c>
      <c r="M9" s="130">
        <v>3339</v>
      </c>
    </row>
    <row r="10" spans="1:13" ht="18.75" x14ac:dyDescent="0.3">
      <c r="A10" s="115" t="s">
        <v>135</v>
      </c>
      <c r="B10" s="115"/>
      <c r="C10" s="115"/>
      <c r="D10" s="132">
        <v>0.41799999999999998</v>
      </c>
      <c r="E10" s="133">
        <v>0.46400000000000002</v>
      </c>
      <c r="F10" s="132">
        <v>0.58199999999999996</v>
      </c>
      <c r="G10" s="133">
        <v>0.53600000000000003</v>
      </c>
      <c r="H10" s="115"/>
      <c r="I10" s="115"/>
      <c r="J10" s="115"/>
      <c r="K10" s="115"/>
      <c r="L10" s="134"/>
      <c r="M10" s="115"/>
    </row>
    <row r="11" spans="1:13" ht="18.75" x14ac:dyDescent="0.3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34"/>
      <c r="M11" s="115"/>
    </row>
  </sheetData>
  <mergeCells count="9">
    <mergeCell ref="A1:M1"/>
    <mergeCell ref="A2:A3"/>
    <mergeCell ref="B2:C3"/>
    <mergeCell ref="D2:E3"/>
    <mergeCell ref="F2:G3"/>
    <mergeCell ref="H2:M2"/>
    <mergeCell ref="H3:I3"/>
    <mergeCell ref="J3:K3"/>
    <mergeCell ref="L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L6" sqref="L6"/>
    </sheetView>
  </sheetViews>
  <sheetFormatPr defaultRowHeight="15" x14ac:dyDescent="0.25"/>
  <cols>
    <col min="1" max="1" width="6.7109375" style="1" customWidth="1"/>
    <col min="2" max="2" width="28.28515625" customWidth="1"/>
    <col min="3" max="3" width="18.85546875" customWidth="1"/>
    <col min="4" max="4" width="16.7109375" customWidth="1"/>
    <col min="5" max="5" width="22.28515625" customWidth="1"/>
  </cols>
  <sheetData>
    <row r="1" spans="1:5" ht="66" customHeight="1" x14ac:dyDescent="0.25">
      <c r="A1" s="427" t="s">
        <v>152</v>
      </c>
      <c r="B1" s="427"/>
      <c r="C1" s="427"/>
      <c r="D1" s="427"/>
      <c r="E1" s="427"/>
    </row>
    <row r="2" spans="1:5" ht="63" x14ac:dyDescent="0.25">
      <c r="A2" s="54" t="s">
        <v>119</v>
      </c>
      <c r="B2" s="138" t="s">
        <v>143</v>
      </c>
      <c r="C2" s="139" t="s">
        <v>144</v>
      </c>
      <c r="D2" s="139" t="s">
        <v>145</v>
      </c>
      <c r="E2" s="135" t="s">
        <v>146</v>
      </c>
    </row>
    <row r="3" spans="1:5" ht="36" x14ac:dyDescent="0.25">
      <c r="A3" s="143">
        <v>1</v>
      </c>
      <c r="B3" s="140" t="s">
        <v>148</v>
      </c>
      <c r="C3" s="136">
        <v>150</v>
      </c>
      <c r="D3" s="136">
        <v>75</v>
      </c>
      <c r="E3" s="141">
        <v>262</v>
      </c>
    </row>
    <row r="4" spans="1:5" ht="42" x14ac:dyDescent="0.25">
      <c r="A4" s="143">
        <v>2</v>
      </c>
      <c r="B4" s="142" t="s">
        <v>149</v>
      </c>
      <c r="C4" s="136">
        <v>150</v>
      </c>
      <c r="D4" s="136">
        <v>150</v>
      </c>
      <c r="E4" s="141">
        <v>0</v>
      </c>
    </row>
    <row r="5" spans="1:5" ht="36" x14ac:dyDescent="0.25">
      <c r="A5" s="143">
        <v>3</v>
      </c>
      <c r="B5" s="140" t="s">
        <v>150</v>
      </c>
      <c r="C5" s="136">
        <v>90</v>
      </c>
      <c r="D5" s="136">
        <v>90</v>
      </c>
      <c r="E5" s="141">
        <v>0</v>
      </c>
    </row>
    <row r="6" spans="1:5" ht="54" x14ac:dyDescent="0.25">
      <c r="A6" s="143">
        <v>4</v>
      </c>
      <c r="B6" s="140" t="s">
        <v>151</v>
      </c>
      <c r="C6" s="136">
        <v>220</v>
      </c>
      <c r="D6" s="137">
        <v>220</v>
      </c>
      <c r="E6" s="141">
        <v>124</v>
      </c>
    </row>
    <row r="7" spans="1:5" ht="36" x14ac:dyDescent="0.25">
      <c r="A7" s="143">
        <v>5</v>
      </c>
      <c r="B7" s="140" t="s">
        <v>147</v>
      </c>
      <c r="C7" s="136">
        <v>220</v>
      </c>
      <c r="D7" s="136"/>
      <c r="E7" s="141">
        <v>128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N4" sqref="N4"/>
    </sheetView>
  </sheetViews>
  <sheetFormatPr defaultRowHeight="15" x14ac:dyDescent="0.25"/>
  <cols>
    <col min="1" max="1" width="6" customWidth="1"/>
    <col min="2" max="2" width="32.140625" customWidth="1"/>
    <col min="3" max="3" width="12.85546875" customWidth="1"/>
    <col min="4" max="4" width="10.28515625" customWidth="1"/>
    <col min="5" max="5" width="11.28515625" customWidth="1"/>
  </cols>
  <sheetData>
    <row r="1" spans="1:14" ht="60.75" customHeight="1" x14ac:dyDescent="0.25">
      <c r="A1" s="432" t="s">
        <v>206</v>
      </c>
      <c r="B1" s="433"/>
      <c r="C1" s="433"/>
      <c r="D1" s="433"/>
      <c r="E1" s="433"/>
    </row>
    <row r="2" spans="1:14" ht="27.75" customHeight="1" x14ac:dyDescent="0.25">
      <c r="A2" s="434"/>
      <c r="B2" s="435"/>
      <c r="C2" s="435"/>
      <c r="D2" s="435"/>
      <c r="E2" s="435"/>
    </row>
    <row r="3" spans="1:14" ht="15.75" x14ac:dyDescent="0.25">
      <c r="A3" s="144" t="s">
        <v>156</v>
      </c>
      <c r="B3" s="428" t="s">
        <v>205</v>
      </c>
      <c r="C3" s="436" t="s">
        <v>158</v>
      </c>
      <c r="D3" s="436">
        <v>2016</v>
      </c>
      <c r="E3" s="430">
        <v>2017</v>
      </c>
    </row>
    <row r="4" spans="1:14" ht="15.75" x14ac:dyDescent="0.25">
      <c r="A4" s="144" t="s">
        <v>157</v>
      </c>
      <c r="B4" s="429"/>
      <c r="C4" s="436"/>
      <c r="D4" s="436"/>
      <c r="E4" s="431"/>
    </row>
    <row r="5" spans="1:14" ht="15.75" customHeight="1" x14ac:dyDescent="0.25">
      <c r="A5" s="145" t="s">
        <v>159</v>
      </c>
      <c r="B5" s="149" t="s">
        <v>160</v>
      </c>
      <c r="C5" s="146">
        <v>162</v>
      </c>
      <c r="D5" s="146">
        <v>160</v>
      </c>
      <c r="E5" s="152">
        <v>117</v>
      </c>
      <c r="N5" s="1"/>
    </row>
    <row r="6" spans="1:14" ht="31.5" x14ac:dyDescent="0.25">
      <c r="A6" s="145" t="s">
        <v>161</v>
      </c>
      <c r="B6" s="147" t="s">
        <v>162</v>
      </c>
      <c r="C6" s="146">
        <v>124</v>
      </c>
      <c r="D6" s="146">
        <v>182</v>
      </c>
      <c r="E6" s="151">
        <v>146</v>
      </c>
    </row>
    <row r="7" spans="1:14" ht="15.75" x14ac:dyDescent="0.25">
      <c r="A7" s="145" t="s">
        <v>163</v>
      </c>
      <c r="B7" s="147" t="s">
        <v>164</v>
      </c>
      <c r="C7" s="146">
        <v>130</v>
      </c>
      <c r="D7" s="146">
        <v>182</v>
      </c>
      <c r="E7" s="151">
        <v>159</v>
      </c>
    </row>
    <row r="8" spans="1:14" ht="31.5" x14ac:dyDescent="0.25">
      <c r="A8" s="145" t="s">
        <v>165</v>
      </c>
      <c r="B8" s="147" t="s">
        <v>166</v>
      </c>
      <c r="C8" s="146">
        <v>60</v>
      </c>
      <c r="D8" s="146">
        <v>85</v>
      </c>
      <c r="E8" s="151">
        <v>74</v>
      </c>
    </row>
    <row r="9" spans="1:14" ht="31.5" x14ac:dyDescent="0.25">
      <c r="A9" s="145" t="s">
        <v>167</v>
      </c>
      <c r="B9" s="147" t="s">
        <v>168</v>
      </c>
      <c r="C9" s="146">
        <v>106</v>
      </c>
      <c r="D9" s="146">
        <v>84</v>
      </c>
      <c r="E9" s="151">
        <v>119</v>
      </c>
    </row>
    <row r="10" spans="1:14" ht="31.5" x14ac:dyDescent="0.25">
      <c r="A10" s="145" t="s">
        <v>169</v>
      </c>
      <c r="B10" s="147" t="s">
        <v>170</v>
      </c>
      <c r="C10" s="146">
        <v>28</v>
      </c>
      <c r="D10" s="146">
        <v>26</v>
      </c>
      <c r="E10" s="151">
        <v>24</v>
      </c>
    </row>
    <row r="11" spans="1:14" ht="15.75" x14ac:dyDescent="0.25">
      <c r="A11" s="145" t="s">
        <v>171</v>
      </c>
      <c r="B11" s="147" t="s">
        <v>43</v>
      </c>
      <c r="C11" s="146">
        <v>72</v>
      </c>
      <c r="D11" s="146">
        <v>61</v>
      </c>
      <c r="E11" s="151">
        <v>56</v>
      </c>
    </row>
    <row r="12" spans="1:14" ht="31.5" x14ac:dyDescent="0.25">
      <c r="A12" s="145" t="s">
        <v>172</v>
      </c>
      <c r="B12" s="147" t="s">
        <v>173</v>
      </c>
      <c r="C12" s="146">
        <v>66</v>
      </c>
      <c r="D12" s="146">
        <v>57</v>
      </c>
      <c r="E12" s="151">
        <v>64</v>
      </c>
    </row>
    <row r="13" spans="1:14" ht="15.75" x14ac:dyDescent="0.25">
      <c r="A13" s="145" t="s">
        <v>174</v>
      </c>
      <c r="B13" s="147" t="s">
        <v>175</v>
      </c>
      <c r="C13" s="146">
        <v>173</v>
      </c>
      <c r="D13" s="146">
        <v>69</v>
      </c>
      <c r="E13" s="151">
        <v>51</v>
      </c>
    </row>
    <row r="14" spans="1:14" ht="15.75" x14ac:dyDescent="0.25">
      <c r="A14" s="145" t="s">
        <v>176</v>
      </c>
      <c r="B14" s="147" t="s">
        <v>177</v>
      </c>
      <c r="C14" s="146">
        <v>27</v>
      </c>
      <c r="D14" s="146">
        <v>25</v>
      </c>
      <c r="E14" s="151">
        <v>24</v>
      </c>
    </row>
    <row r="15" spans="1:14" ht="15.75" x14ac:dyDescent="0.25">
      <c r="A15" s="145" t="s">
        <v>178</v>
      </c>
      <c r="B15" s="147" t="s">
        <v>179</v>
      </c>
      <c r="C15" s="146">
        <v>27</v>
      </c>
      <c r="D15" s="146">
        <v>49</v>
      </c>
      <c r="E15" s="151">
        <v>60</v>
      </c>
    </row>
    <row r="16" spans="1:14" ht="15.75" x14ac:dyDescent="0.25">
      <c r="A16" s="145" t="s">
        <v>180</v>
      </c>
      <c r="B16" s="147" t="s">
        <v>181</v>
      </c>
      <c r="C16" s="146">
        <v>25</v>
      </c>
      <c r="D16" s="146">
        <v>31</v>
      </c>
      <c r="E16" s="151">
        <v>29</v>
      </c>
    </row>
    <row r="17" spans="1:5" ht="31.5" x14ac:dyDescent="0.25">
      <c r="A17" s="145" t="s">
        <v>182</v>
      </c>
      <c r="B17" s="147" t="s">
        <v>208</v>
      </c>
      <c r="C17" s="146">
        <v>143</v>
      </c>
      <c r="D17" s="146">
        <v>121</v>
      </c>
      <c r="E17" s="151">
        <v>148</v>
      </c>
    </row>
    <row r="18" spans="1:5" ht="15.75" x14ac:dyDescent="0.25">
      <c r="A18" s="145" t="s">
        <v>183</v>
      </c>
      <c r="B18" s="147" t="s">
        <v>184</v>
      </c>
      <c r="C18" s="146">
        <v>52</v>
      </c>
      <c r="D18" s="146">
        <v>25</v>
      </c>
      <c r="E18" s="151">
        <v>14</v>
      </c>
    </row>
    <row r="19" spans="1:5" ht="31.5" x14ac:dyDescent="0.25">
      <c r="A19" s="145" t="s">
        <v>185</v>
      </c>
      <c r="B19" s="147" t="s">
        <v>209</v>
      </c>
      <c r="C19" s="146">
        <v>32</v>
      </c>
      <c r="D19" s="146">
        <v>42</v>
      </c>
      <c r="E19" s="151">
        <v>18</v>
      </c>
    </row>
    <row r="20" spans="1:5" ht="15.75" x14ac:dyDescent="0.25">
      <c r="A20" s="145" t="s">
        <v>186</v>
      </c>
      <c r="B20" s="147" t="s">
        <v>187</v>
      </c>
      <c r="C20" s="146">
        <v>17</v>
      </c>
      <c r="D20" s="146">
        <v>29</v>
      </c>
      <c r="E20" s="151">
        <v>30</v>
      </c>
    </row>
    <row r="21" spans="1:5" ht="15.75" x14ac:dyDescent="0.25">
      <c r="A21" s="145" t="s">
        <v>188</v>
      </c>
      <c r="B21" s="147" t="s">
        <v>189</v>
      </c>
      <c r="C21" s="146">
        <v>569</v>
      </c>
      <c r="D21" s="146">
        <v>567</v>
      </c>
      <c r="E21" s="151">
        <v>755</v>
      </c>
    </row>
    <row r="22" spans="1:5" ht="15.75" customHeight="1" x14ac:dyDescent="0.25">
      <c r="A22" s="145" t="s">
        <v>190</v>
      </c>
      <c r="B22" s="148" t="s">
        <v>207</v>
      </c>
      <c r="C22" s="146">
        <v>437</v>
      </c>
      <c r="D22" s="146">
        <v>414</v>
      </c>
      <c r="E22" s="151">
        <v>331</v>
      </c>
    </row>
    <row r="23" spans="1:5" ht="15.75" x14ac:dyDescent="0.25">
      <c r="A23" s="145" t="s">
        <v>191</v>
      </c>
      <c r="B23" s="147" t="s">
        <v>12</v>
      </c>
      <c r="C23" s="146">
        <v>42</v>
      </c>
      <c r="D23" s="146">
        <v>62</v>
      </c>
      <c r="E23" s="151">
        <v>49</v>
      </c>
    </row>
    <row r="24" spans="1:5" ht="15.75" x14ac:dyDescent="0.25">
      <c r="A24" s="145" t="s">
        <v>192</v>
      </c>
      <c r="B24" s="147" t="s">
        <v>13</v>
      </c>
      <c r="C24" s="146">
        <v>32</v>
      </c>
      <c r="D24" s="146">
        <v>38</v>
      </c>
      <c r="E24" s="151">
        <v>27</v>
      </c>
    </row>
    <row r="25" spans="1:5" ht="15.75" x14ac:dyDescent="0.25">
      <c r="A25" s="145" t="s">
        <v>193</v>
      </c>
      <c r="B25" s="147" t="s">
        <v>14</v>
      </c>
      <c r="C25" s="146">
        <v>46</v>
      </c>
      <c r="D25" s="146">
        <v>41</v>
      </c>
      <c r="E25" s="151">
        <v>49</v>
      </c>
    </row>
    <row r="26" spans="1:5" ht="15.75" x14ac:dyDescent="0.25">
      <c r="A26" s="145" t="s">
        <v>194</v>
      </c>
      <c r="B26" s="147" t="s">
        <v>15</v>
      </c>
      <c r="C26" s="146">
        <v>90</v>
      </c>
      <c r="D26" s="146">
        <v>149</v>
      </c>
      <c r="E26" s="151">
        <v>95</v>
      </c>
    </row>
    <row r="27" spans="1:5" ht="15.75" x14ac:dyDescent="0.25">
      <c r="A27" s="145" t="s">
        <v>195</v>
      </c>
      <c r="B27" s="147" t="s">
        <v>16</v>
      </c>
      <c r="C27" s="146">
        <v>28</v>
      </c>
      <c r="D27" s="146">
        <v>40</v>
      </c>
      <c r="E27" s="151">
        <v>33</v>
      </c>
    </row>
    <row r="28" spans="1:5" ht="15.75" x14ac:dyDescent="0.25">
      <c r="A28" s="145">
        <v>24</v>
      </c>
      <c r="B28" s="147" t="s">
        <v>10</v>
      </c>
      <c r="C28" s="146">
        <v>32</v>
      </c>
      <c r="D28" s="146">
        <v>48</v>
      </c>
      <c r="E28" s="151">
        <v>32</v>
      </c>
    </row>
    <row r="29" spans="1:5" ht="15.75" x14ac:dyDescent="0.25">
      <c r="A29" s="145" t="s">
        <v>196</v>
      </c>
      <c r="B29" s="147" t="s">
        <v>197</v>
      </c>
      <c r="C29" s="146">
        <v>41</v>
      </c>
      <c r="D29" s="146">
        <v>17</v>
      </c>
      <c r="E29" s="151">
        <v>31</v>
      </c>
    </row>
    <row r="30" spans="1:5" ht="31.5" x14ac:dyDescent="0.25">
      <c r="A30" s="145" t="s">
        <v>198</v>
      </c>
      <c r="B30" s="147" t="s">
        <v>199</v>
      </c>
      <c r="C30" s="146">
        <v>77</v>
      </c>
      <c r="D30" s="146">
        <v>123</v>
      </c>
      <c r="E30" s="151">
        <v>56</v>
      </c>
    </row>
    <row r="31" spans="1:5" ht="31.5" x14ac:dyDescent="0.25">
      <c r="A31" s="145" t="s">
        <v>200</v>
      </c>
      <c r="B31" s="147" t="s">
        <v>201</v>
      </c>
      <c r="C31" s="146">
        <v>21</v>
      </c>
      <c r="D31" s="146">
        <v>19</v>
      </c>
      <c r="E31" s="151">
        <v>20</v>
      </c>
    </row>
    <row r="32" spans="1:5" ht="31.5" x14ac:dyDescent="0.25">
      <c r="A32" s="145" t="s">
        <v>202</v>
      </c>
      <c r="B32" s="147" t="s">
        <v>210</v>
      </c>
      <c r="C32" s="146">
        <v>40</v>
      </c>
      <c r="D32" s="146">
        <v>39</v>
      </c>
      <c r="E32" s="151">
        <v>23</v>
      </c>
    </row>
    <row r="33" spans="1:5" ht="15.75" x14ac:dyDescent="0.25">
      <c r="A33" s="145" t="s">
        <v>203</v>
      </c>
      <c r="B33" s="147" t="s">
        <v>204</v>
      </c>
      <c r="C33" s="146">
        <v>23</v>
      </c>
      <c r="D33" s="146">
        <v>60</v>
      </c>
      <c r="E33" s="151">
        <v>55</v>
      </c>
    </row>
    <row r="34" spans="1:5" ht="15.75" x14ac:dyDescent="0.25">
      <c r="A34" s="145"/>
      <c r="B34" s="144" t="s">
        <v>20</v>
      </c>
      <c r="C34" s="139">
        <v>2722</v>
      </c>
      <c r="D34" s="139">
        <v>2845</v>
      </c>
      <c r="E34" s="153">
        <f>SUM(E5:E33)</f>
        <v>2689</v>
      </c>
    </row>
  </sheetData>
  <mergeCells count="5">
    <mergeCell ref="B3:B4"/>
    <mergeCell ref="E3:E4"/>
    <mergeCell ref="A1:E2"/>
    <mergeCell ref="C3:C4"/>
    <mergeCell ref="D3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opLeftCell="C4" workbookViewId="0">
      <selection activeCell="Z54" sqref="Z54"/>
    </sheetView>
  </sheetViews>
  <sheetFormatPr defaultRowHeight="15" x14ac:dyDescent="0.25"/>
  <cols>
    <col min="1" max="1" width="5" customWidth="1"/>
    <col min="2" max="2" width="29.140625" customWidth="1"/>
  </cols>
  <sheetData>
    <row r="1" spans="1:26" ht="15.75" x14ac:dyDescent="0.25">
      <c r="A1" s="7"/>
      <c r="B1" s="3" t="s">
        <v>215</v>
      </c>
      <c r="C1" s="381" t="s">
        <v>216</v>
      </c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382"/>
    </row>
    <row r="2" spans="1:26" ht="21" x14ac:dyDescent="0.35">
      <c r="A2" s="7"/>
      <c r="B2" s="157"/>
      <c r="C2" s="160"/>
      <c r="D2" s="160"/>
      <c r="E2" s="160"/>
      <c r="F2" s="160"/>
      <c r="G2" s="161"/>
      <c r="H2" s="16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63" x14ac:dyDescent="0.25">
      <c r="A3" s="12"/>
      <c r="B3" s="163" t="s">
        <v>217</v>
      </c>
      <c r="C3" s="144" t="s">
        <v>52</v>
      </c>
      <c r="D3" s="139" t="s">
        <v>218</v>
      </c>
      <c r="E3" s="144" t="s">
        <v>54</v>
      </c>
      <c r="F3" s="144" t="s">
        <v>55</v>
      </c>
      <c r="G3" s="144" t="s">
        <v>56</v>
      </c>
      <c r="H3" s="144" t="s">
        <v>53</v>
      </c>
      <c r="I3" s="144" t="s">
        <v>58</v>
      </c>
      <c r="J3" s="144" t="s">
        <v>70</v>
      </c>
      <c r="K3" s="144" t="s">
        <v>71</v>
      </c>
      <c r="L3" s="144" t="s">
        <v>59</v>
      </c>
      <c r="M3" s="144" t="s">
        <v>60</v>
      </c>
      <c r="N3" s="144" t="s">
        <v>61</v>
      </c>
      <c r="O3" s="144" t="s">
        <v>62</v>
      </c>
      <c r="P3" s="144" t="s">
        <v>63</v>
      </c>
      <c r="Q3" s="144" t="s">
        <v>64</v>
      </c>
      <c r="R3" s="144" t="s">
        <v>65</v>
      </c>
      <c r="S3" s="144" t="s">
        <v>66</v>
      </c>
      <c r="T3" s="144" t="s">
        <v>67</v>
      </c>
      <c r="U3" s="144" t="s">
        <v>72</v>
      </c>
      <c r="V3" s="144" t="s">
        <v>68</v>
      </c>
      <c r="W3" s="144" t="s">
        <v>73</v>
      </c>
      <c r="X3" s="158" t="s">
        <v>219</v>
      </c>
      <c r="Y3" s="144" t="s">
        <v>220</v>
      </c>
      <c r="Z3" s="144" t="s">
        <v>69</v>
      </c>
    </row>
    <row r="4" spans="1:26" ht="18.75" x14ac:dyDescent="0.25">
      <c r="A4" s="12"/>
      <c r="B4" s="442" t="s">
        <v>85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4"/>
    </row>
    <row r="5" spans="1:26" ht="15.75" x14ac:dyDescent="0.25">
      <c r="A5" s="2">
        <v>1</v>
      </c>
      <c r="B5" s="164" t="s">
        <v>179</v>
      </c>
      <c r="C5" s="165">
        <v>1</v>
      </c>
      <c r="D5" s="165"/>
      <c r="E5" s="165">
        <v>1</v>
      </c>
      <c r="F5" s="166"/>
      <c r="G5" s="166"/>
      <c r="H5" s="166"/>
      <c r="I5" s="167"/>
      <c r="J5" s="166"/>
      <c r="K5" s="166"/>
      <c r="L5" s="166">
        <v>1</v>
      </c>
      <c r="M5" s="166">
        <v>1</v>
      </c>
      <c r="N5" s="166">
        <v>2</v>
      </c>
      <c r="O5" s="166"/>
      <c r="P5" s="166">
        <v>1</v>
      </c>
      <c r="Q5" s="166"/>
      <c r="R5" s="166">
        <v>1</v>
      </c>
      <c r="S5" s="166">
        <v>1</v>
      </c>
      <c r="T5" s="166"/>
      <c r="U5" s="166">
        <v>4</v>
      </c>
      <c r="V5" s="167">
        <v>2</v>
      </c>
      <c r="W5" s="166"/>
      <c r="X5" s="166"/>
      <c r="Y5" s="166">
        <v>45</v>
      </c>
      <c r="Z5" s="168">
        <f ca="1">SUM(C5:Z5)</f>
        <v>60</v>
      </c>
    </row>
    <row r="6" spans="1:26" ht="15.75" x14ac:dyDescent="0.25">
      <c r="A6" s="2">
        <v>2</v>
      </c>
      <c r="B6" s="169" t="s">
        <v>221</v>
      </c>
      <c r="C6" s="165">
        <v>3</v>
      </c>
      <c r="D6" s="165"/>
      <c r="E6" s="165">
        <v>1</v>
      </c>
      <c r="F6" s="166"/>
      <c r="G6" s="166">
        <v>3</v>
      </c>
      <c r="H6" s="166">
        <v>2</v>
      </c>
      <c r="I6" s="167">
        <v>1</v>
      </c>
      <c r="J6" s="166"/>
      <c r="K6" s="166">
        <v>1</v>
      </c>
      <c r="L6" s="166">
        <v>2</v>
      </c>
      <c r="M6" s="166">
        <v>1</v>
      </c>
      <c r="N6" s="166">
        <v>1</v>
      </c>
      <c r="O6" s="166"/>
      <c r="P6" s="166"/>
      <c r="Q6" s="166">
        <v>1</v>
      </c>
      <c r="R6" s="166"/>
      <c r="S6" s="166">
        <v>1</v>
      </c>
      <c r="T6" s="166"/>
      <c r="U6" s="166"/>
      <c r="V6" s="167"/>
      <c r="W6" s="166"/>
      <c r="X6" s="166"/>
      <c r="Y6" s="166">
        <v>47</v>
      </c>
      <c r="Z6" s="168">
        <f ca="1">SUM(C6:Z6)</f>
        <v>64</v>
      </c>
    </row>
    <row r="7" spans="1:26" ht="15.75" x14ac:dyDescent="0.25">
      <c r="A7" s="2">
        <v>3</v>
      </c>
      <c r="B7" s="169" t="s">
        <v>33</v>
      </c>
      <c r="C7" s="165">
        <v>3</v>
      </c>
      <c r="D7" s="165"/>
      <c r="E7" s="165"/>
      <c r="F7" s="166">
        <v>1</v>
      </c>
      <c r="G7" s="166">
        <v>6</v>
      </c>
      <c r="H7" s="166">
        <v>3</v>
      </c>
      <c r="I7" s="167"/>
      <c r="J7" s="166"/>
      <c r="K7" s="166"/>
      <c r="L7" s="166">
        <v>1</v>
      </c>
      <c r="M7" s="166"/>
      <c r="N7" s="166"/>
      <c r="O7" s="166"/>
      <c r="P7" s="166"/>
      <c r="Q7" s="166"/>
      <c r="R7" s="166"/>
      <c r="S7" s="166"/>
      <c r="T7" s="166">
        <v>3</v>
      </c>
      <c r="U7" s="166">
        <v>2</v>
      </c>
      <c r="V7" s="167"/>
      <c r="W7" s="166"/>
      <c r="X7" s="166"/>
      <c r="Y7" s="166">
        <v>32</v>
      </c>
      <c r="Z7" s="168">
        <f ca="1">SUM(C7:Z7)</f>
        <v>51</v>
      </c>
    </row>
    <row r="8" spans="1:26" ht="15.75" x14ac:dyDescent="0.25">
      <c r="A8" s="2">
        <v>4</v>
      </c>
      <c r="B8" s="169" t="s">
        <v>177</v>
      </c>
      <c r="C8" s="165">
        <v>1</v>
      </c>
      <c r="D8" s="165"/>
      <c r="E8" s="165"/>
      <c r="F8" s="166">
        <v>3</v>
      </c>
      <c r="G8" s="166">
        <v>2</v>
      </c>
      <c r="H8" s="166"/>
      <c r="I8" s="167"/>
      <c r="J8" s="166"/>
      <c r="K8" s="166"/>
      <c r="L8" s="166"/>
      <c r="M8" s="166"/>
      <c r="N8" s="166">
        <v>1</v>
      </c>
      <c r="O8" s="166">
        <v>1</v>
      </c>
      <c r="P8" s="166"/>
      <c r="Q8" s="166"/>
      <c r="R8" s="166">
        <v>2</v>
      </c>
      <c r="S8" s="166"/>
      <c r="T8" s="166"/>
      <c r="U8" s="166">
        <v>1</v>
      </c>
      <c r="V8" s="167"/>
      <c r="W8" s="166">
        <v>2</v>
      </c>
      <c r="X8" s="166"/>
      <c r="Y8" s="166">
        <v>11</v>
      </c>
      <c r="Z8" s="168">
        <f ca="1">SUM(C8:Z8)</f>
        <v>24</v>
      </c>
    </row>
    <row r="9" spans="1:26" ht="15.75" x14ac:dyDescent="0.25">
      <c r="A9" s="2">
        <v>5</v>
      </c>
      <c r="B9" s="170" t="s">
        <v>222</v>
      </c>
      <c r="C9" s="171">
        <v>2</v>
      </c>
      <c r="D9" s="172"/>
      <c r="E9" s="172">
        <v>4</v>
      </c>
      <c r="F9" s="173">
        <v>1</v>
      </c>
      <c r="G9" s="173">
        <v>1</v>
      </c>
      <c r="H9" s="173">
        <v>2</v>
      </c>
      <c r="I9" s="174"/>
      <c r="J9" s="173"/>
      <c r="K9" s="173"/>
      <c r="L9" s="173"/>
      <c r="M9" s="173">
        <v>1</v>
      </c>
      <c r="N9" s="173"/>
      <c r="O9" s="173"/>
      <c r="P9" s="173">
        <v>1</v>
      </c>
      <c r="Q9" s="173">
        <v>1</v>
      </c>
      <c r="R9" s="173"/>
      <c r="S9" s="173"/>
      <c r="T9" s="173">
        <v>3</v>
      </c>
      <c r="U9" s="173">
        <v>2</v>
      </c>
      <c r="V9" s="174"/>
      <c r="W9" s="173">
        <v>1</v>
      </c>
      <c r="X9" s="175"/>
      <c r="Y9" s="173">
        <v>10</v>
      </c>
      <c r="Z9" s="176">
        <v>29</v>
      </c>
    </row>
    <row r="10" spans="1:26" ht="15.75" x14ac:dyDescent="0.25">
      <c r="A10" s="2">
        <v>6</v>
      </c>
      <c r="B10" s="170" t="s">
        <v>223</v>
      </c>
      <c r="C10" s="176">
        <v>9</v>
      </c>
      <c r="D10" s="176">
        <v>3</v>
      </c>
      <c r="E10" s="176">
        <v>7</v>
      </c>
      <c r="F10" s="176">
        <v>2</v>
      </c>
      <c r="G10" s="176">
        <v>4</v>
      </c>
      <c r="H10" s="176">
        <v>4</v>
      </c>
      <c r="I10" s="176">
        <v>1</v>
      </c>
      <c r="J10" s="176">
        <v>0</v>
      </c>
      <c r="K10" s="176">
        <v>1</v>
      </c>
      <c r="L10" s="176">
        <v>3</v>
      </c>
      <c r="M10" s="176">
        <v>2</v>
      </c>
      <c r="N10" s="176">
        <v>0</v>
      </c>
      <c r="O10" s="176">
        <v>1</v>
      </c>
      <c r="P10" s="176">
        <v>1</v>
      </c>
      <c r="Q10" s="176">
        <v>2</v>
      </c>
      <c r="R10" s="176">
        <v>2</v>
      </c>
      <c r="S10" s="176">
        <v>0</v>
      </c>
      <c r="T10" s="176">
        <v>2</v>
      </c>
      <c r="U10" s="176">
        <v>8</v>
      </c>
      <c r="V10" s="176">
        <v>0</v>
      </c>
      <c r="W10" s="176">
        <v>1</v>
      </c>
      <c r="X10" s="177">
        <v>11</v>
      </c>
      <c r="Y10" s="176">
        <v>46</v>
      </c>
      <c r="Z10" s="168">
        <f t="shared" ref="Z10:Z16" si="0">SUM(C10:Y10)</f>
        <v>110</v>
      </c>
    </row>
    <row r="11" spans="1:26" ht="15.75" x14ac:dyDescent="0.25">
      <c r="A11" s="2">
        <v>7</v>
      </c>
      <c r="B11" s="170" t="s">
        <v>184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>
        <v>1</v>
      </c>
      <c r="V11" s="176"/>
      <c r="W11" s="176"/>
      <c r="X11" s="177">
        <v>6</v>
      </c>
      <c r="Y11" s="176">
        <v>7</v>
      </c>
      <c r="Z11" s="168">
        <f t="shared" si="0"/>
        <v>14</v>
      </c>
    </row>
    <row r="12" spans="1:26" ht="15.75" x14ac:dyDescent="0.25">
      <c r="A12" s="2">
        <v>8</v>
      </c>
      <c r="B12" s="170" t="s">
        <v>224</v>
      </c>
      <c r="C12" s="167"/>
      <c r="D12" s="167"/>
      <c r="E12" s="167">
        <v>6</v>
      </c>
      <c r="F12" s="167"/>
      <c r="G12" s="167">
        <v>2</v>
      </c>
      <c r="H12" s="167"/>
      <c r="I12" s="167"/>
      <c r="J12" s="167"/>
      <c r="K12" s="167"/>
      <c r="L12" s="167">
        <v>7</v>
      </c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78"/>
      <c r="Y12" s="167">
        <v>3</v>
      </c>
      <c r="Z12" s="168">
        <f t="shared" si="0"/>
        <v>18</v>
      </c>
    </row>
    <row r="13" spans="1:26" ht="15.75" x14ac:dyDescent="0.25">
      <c r="A13" s="2">
        <v>9</v>
      </c>
      <c r="B13" s="170" t="s">
        <v>187</v>
      </c>
      <c r="C13" s="167">
        <v>1</v>
      </c>
      <c r="D13" s="167"/>
      <c r="E13" s="167">
        <v>1</v>
      </c>
      <c r="F13" s="167">
        <v>1</v>
      </c>
      <c r="G13" s="167"/>
      <c r="H13" s="167"/>
      <c r="I13" s="167"/>
      <c r="J13" s="167"/>
      <c r="K13" s="167"/>
      <c r="L13" s="167">
        <v>3</v>
      </c>
      <c r="M13" s="167">
        <v>3</v>
      </c>
      <c r="N13" s="167"/>
      <c r="O13" s="167"/>
      <c r="P13" s="167"/>
      <c r="Q13" s="167"/>
      <c r="R13" s="167">
        <v>2</v>
      </c>
      <c r="S13" s="167"/>
      <c r="T13" s="167">
        <v>2</v>
      </c>
      <c r="U13" s="167">
        <v>2</v>
      </c>
      <c r="V13" s="167"/>
      <c r="W13" s="167"/>
      <c r="X13" s="178"/>
      <c r="Y13" s="167">
        <v>15</v>
      </c>
      <c r="Z13" s="168">
        <f t="shared" si="0"/>
        <v>30</v>
      </c>
    </row>
    <row r="14" spans="1:26" ht="15.75" x14ac:dyDescent="0.25">
      <c r="A14" s="2">
        <v>10</v>
      </c>
      <c r="B14" s="170" t="s">
        <v>23</v>
      </c>
      <c r="C14" s="176">
        <v>2</v>
      </c>
      <c r="D14" s="176"/>
      <c r="E14" s="176">
        <v>5</v>
      </c>
      <c r="F14" s="176"/>
      <c r="G14" s="176"/>
      <c r="H14" s="176">
        <v>1</v>
      </c>
      <c r="I14" s="176"/>
      <c r="J14" s="176"/>
      <c r="K14" s="176"/>
      <c r="L14" s="176"/>
      <c r="M14" s="176">
        <v>1</v>
      </c>
      <c r="N14" s="176"/>
      <c r="O14" s="176"/>
      <c r="P14" s="176">
        <v>1</v>
      </c>
      <c r="Q14" s="176"/>
      <c r="R14" s="176">
        <v>1</v>
      </c>
      <c r="S14" s="176"/>
      <c r="T14" s="176">
        <v>1</v>
      </c>
      <c r="U14" s="176">
        <v>1</v>
      </c>
      <c r="V14" s="176">
        <v>4</v>
      </c>
      <c r="W14" s="176"/>
      <c r="X14" s="179"/>
      <c r="Y14" s="176">
        <v>21</v>
      </c>
      <c r="Z14" s="168">
        <f t="shared" si="0"/>
        <v>38</v>
      </c>
    </row>
    <row r="15" spans="1:26" ht="15.75" x14ac:dyDescent="0.25">
      <c r="A15" s="2">
        <v>11</v>
      </c>
      <c r="B15" s="170" t="s">
        <v>189</v>
      </c>
      <c r="C15" s="176">
        <v>28</v>
      </c>
      <c r="D15" s="176">
        <v>4</v>
      </c>
      <c r="E15" s="176">
        <v>63</v>
      </c>
      <c r="F15" s="176">
        <v>60</v>
      </c>
      <c r="G15" s="176">
        <v>1</v>
      </c>
      <c r="H15" s="176">
        <v>31</v>
      </c>
      <c r="I15" s="176">
        <v>7</v>
      </c>
      <c r="J15" s="176">
        <v>1</v>
      </c>
      <c r="K15" s="176">
        <v>8</v>
      </c>
      <c r="L15" s="176">
        <v>2</v>
      </c>
      <c r="M15" s="176">
        <v>27</v>
      </c>
      <c r="N15" s="176">
        <v>10</v>
      </c>
      <c r="O15" s="176">
        <v>12</v>
      </c>
      <c r="P15" s="176">
        <v>18</v>
      </c>
      <c r="Q15" s="176">
        <v>16</v>
      </c>
      <c r="R15" s="176">
        <v>26</v>
      </c>
      <c r="S15" s="176">
        <v>22</v>
      </c>
      <c r="T15" s="176">
        <v>11</v>
      </c>
      <c r="U15" s="176">
        <v>38</v>
      </c>
      <c r="V15" s="176">
        <v>48</v>
      </c>
      <c r="W15" s="176">
        <v>8</v>
      </c>
      <c r="X15" s="178"/>
      <c r="Y15" s="176">
        <v>314</v>
      </c>
      <c r="Z15" s="168">
        <f t="shared" si="0"/>
        <v>755</v>
      </c>
    </row>
    <row r="16" spans="1:26" ht="31.5" x14ac:dyDescent="0.25">
      <c r="A16" s="180">
        <v>12</v>
      </c>
      <c r="B16" s="206" t="s">
        <v>25</v>
      </c>
      <c r="C16" s="210">
        <v>17</v>
      </c>
      <c r="D16" s="210">
        <v>10</v>
      </c>
      <c r="E16" s="210">
        <v>29</v>
      </c>
      <c r="F16" s="210">
        <v>16</v>
      </c>
      <c r="G16" s="210">
        <v>15</v>
      </c>
      <c r="H16" s="210">
        <v>10</v>
      </c>
      <c r="I16" s="210"/>
      <c r="J16" s="210">
        <v>1</v>
      </c>
      <c r="K16" s="210">
        <v>11</v>
      </c>
      <c r="L16" s="210">
        <v>5</v>
      </c>
      <c r="M16" s="210">
        <v>2</v>
      </c>
      <c r="N16" s="210">
        <v>2</v>
      </c>
      <c r="O16" s="210">
        <v>6</v>
      </c>
      <c r="P16" s="210">
        <v>18</v>
      </c>
      <c r="Q16" s="210">
        <v>10</v>
      </c>
      <c r="R16" s="210">
        <v>8</v>
      </c>
      <c r="S16" s="210">
        <v>5</v>
      </c>
      <c r="T16" s="210">
        <v>8</v>
      </c>
      <c r="U16" s="210">
        <v>5</v>
      </c>
      <c r="V16" s="210">
        <v>6</v>
      </c>
      <c r="W16" s="210">
        <v>3</v>
      </c>
      <c r="X16" s="212">
        <v>10</v>
      </c>
      <c r="Y16" s="210">
        <v>134</v>
      </c>
      <c r="Z16" s="213">
        <f t="shared" si="0"/>
        <v>331</v>
      </c>
    </row>
    <row r="17" spans="1:26" x14ac:dyDescent="0.25">
      <c r="A17" s="182"/>
      <c r="B17" s="183" t="s">
        <v>20</v>
      </c>
      <c r="C17" s="181">
        <f>SUM(C5:C16)</f>
        <v>67</v>
      </c>
      <c r="D17" s="181">
        <f t="shared" ref="D17:Y17" si="1">SUM(D5:D16)</f>
        <v>17</v>
      </c>
      <c r="E17" s="181">
        <f t="shared" si="1"/>
        <v>117</v>
      </c>
      <c r="F17" s="181">
        <f t="shared" si="1"/>
        <v>84</v>
      </c>
      <c r="G17" s="181">
        <f t="shared" si="1"/>
        <v>34</v>
      </c>
      <c r="H17" s="181">
        <f t="shared" si="1"/>
        <v>53</v>
      </c>
      <c r="I17" s="181">
        <f t="shared" si="1"/>
        <v>9</v>
      </c>
      <c r="J17" s="181">
        <f t="shared" si="1"/>
        <v>2</v>
      </c>
      <c r="K17" s="181">
        <f t="shared" si="1"/>
        <v>21</v>
      </c>
      <c r="L17" s="181">
        <f t="shared" si="1"/>
        <v>24</v>
      </c>
      <c r="M17" s="181">
        <f t="shared" si="1"/>
        <v>38</v>
      </c>
      <c r="N17" s="181">
        <f t="shared" si="1"/>
        <v>16</v>
      </c>
      <c r="O17" s="181">
        <f t="shared" si="1"/>
        <v>20</v>
      </c>
      <c r="P17" s="181">
        <f t="shared" si="1"/>
        <v>40</v>
      </c>
      <c r="Q17" s="181">
        <f t="shared" si="1"/>
        <v>30</v>
      </c>
      <c r="R17" s="181">
        <f t="shared" si="1"/>
        <v>42</v>
      </c>
      <c r="S17" s="181">
        <f t="shared" si="1"/>
        <v>29</v>
      </c>
      <c r="T17" s="181">
        <f t="shared" si="1"/>
        <v>30</v>
      </c>
      <c r="U17" s="181">
        <f t="shared" si="1"/>
        <v>64</v>
      </c>
      <c r="V17" s="181">
        <f t="shared" si="1"/>
        <v>60</v>
      </c>
      <c r="W17" s="181">
        <f t="shared" si="1"/>
        <v>15</v>
      </c>
      <c r="X17" s="184">
        <v>27</v>
      </c>
      <c r="Y17" s="181">
        <f t="shared" si="1"/>
        <v>685</v>
      </c>
      <c r="Z17" s="175">
        <v>1524</v>
      </c>
    </row>
    <row r="18" spans="1:26" x14ac:dyDescent="0.25">
      <c r="A18" s="185"/>
      <c r="B18" s="185"/>
      <c r="C18" s="111"/>
      <c r="D18" s="111"/>
      <c r="E18" s="111"/>
      <c r="F18" s="111"/>
      <c r="G18" s="111"/>
      <c r="H18" s="111"/>
      <c r="I18" s="111"/>
      <c r="J18" s="111"/>
      <c r="K18" s="111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ht="18.75" x14ac:dyDescent="0.3">
      <c r="A19" s="445" t="s">
        <v>84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7"/>
    </row>
    <row r="20" spans="1:26" ht="31.5" x14ac:dyDescent="0.25">
      <c r="A20" s="186">
        <v>1</v>
      </c>
      <c r="B20" s="206" t="s">
        <v>225</v>
      </c>
      <c r="C20" s="207">
        <v>4</v>
      </c>
      <c r="D20" s="207">
        <v>7</v>
      </c>
      <c r="E20" s="207">
        <v>4</v>
      </c>
      <c r="F20" s="207">
        <v>5</v>
      </c>
      <c r="G20" s="207">
        <v>3</v>
      </c>
      <c r="H20" s="207">
        <v>3</v>
      </c>
      <c r="I20" s="208">
        <v>0</v>
      </c>
      <c r="J20" s="207">
        <v>1</v>
      </c>
      <c r="K20" s="207">
        <v>0</v>
      </c>
      <c r="L20" s="207">
        <v>8</v>
      </c>
      <c r="M20" s="207">
        <v>8</v>
      </c>
      <c r="N20" s="207">
        <v>0</v>
      </c>
      <c r="O20" s="207">
        <v>3</v>
      </c>
      <c r="P20" s="207">
        <v>5</v>
      </c>
      <c r="Q20" s="207">
        <v>6</v>
      </c>
      <c r="R20" s="207">
        <v>5</v>
      </c>
      <c r="S20" s="207">
        <v>1</v>
      </c>
      <c r="T20" s="207">
        <v>11</v>
      </c>
      <c r="U20" s="207">
        <v>10</v>
      </c>
      <c r="V20" s="208">
        <v>7</v>
      </c>
      <c r="W20" s="188">
        <v>2</v>
      </c>
      <c r="X20" s="188"/>
      <c r="Y20" s="188">
        <v>53</v>
      </c>
      <c r="Z20" s="187">
        <v>146</v>
      </c>
    </row>
    <row r="21" spans="1:26" ht="15.75" x14ac:dyDescent="0.25">
      <c r="A21" s="186">
        <v>2</v>
      </c>
      <c r="B21" s="209" t="s">
        <v>226</v>
      </c>
      <c r="C21" s="210">
        <v>1</v>
      </c>
      <c r="D21" s="210">
        <v>3</v>
      </c>
      <c r="E21" s="210">
        <v>1</v>
      </c>
      <c r="F21" s="210">
        <v>2</v>
      </c>
      <c r="G21" s="210">
        <v>0</v>
      </c>
      <c r="H21" s="210">
        <v>2</v>
      </c>
      <c r="I21" s="210">
        <v>1</v>
      </c>
      <c r="J21" s="210">
        <v>0</v>
      </c>
      <c r="K21" s="210">
        <v>0</v>
      </c>
      <c r="L21" s="210">
        <v>3</v>
      </c>
      <c r="M21" s="210">
        <v>1</v>
      </c>
      <c r="N21" s="210">
        <v>0</v>
      </c>
      <c r="O21" s="210">
        <v>0</v>
      </c>
      <c r="P21" s="210">
        <v>1</v>
      </c>
      <c r="Q21" s="210">
        <v>1</v>
      </c>
      <c r="R21" s="210">
        <v>0</v>
      </c>
      <c r="S21" s="210">
        <v>0</v>
      </c>
      <c r="T21" s="210">
        <v>0</v>
      </c>
      <c r="U21" s="210">
        <v>2</v>
      </c>
      <c r="V21" s="210">
        <v>2</v>
      </c>
      <c r="W21" s="176">
        <v>1</v>
      </c>
      <c r="X21" s="176"/>
      <c r="Y21" s="188">
        <v>33</v>
      </c>
      <c r="Z21" s="187">
        <v>54</v>
      </c>
    </row>
    <row r="22" spans="1:26" ht="15.75" x14ac:dyDescent="0.25">
      <c r="A22" s="186">
        <v>3</v>
      </c>
      <c r="B22" s="206" t="s">
        <v>227</v>
      </c>
      <c r="C22" s="210">
        <v>0</v>
      </c>
      <c r="D22" s="210">
        <v>2</v>
      </c>
      <c r="E22" s="210">
        <v>5</v>
      </c>
      <c r="F22" s="210">
        <v>4</v>
      </c>
      <c r="G22" s="210">
        <v>1</v>
      </c>
      <c r="H22" s="210">
        <v>2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1</v>
      </c>
      <c r="O22" s="210">
        <v>1</v>
      </c>
      <c r="P22" s="210">
        <v>2</v>
      </c>
      <c r="Q22" s="210">
        <v>4</v>
      </c>
      <c r="R22" s="210">
        <v>4</v>
      </c>
      <c r="S22" s="210">
        <v>2</v>
      </c>
      <c r="T22" s="210">
        <v>0</v>
      </c>
      <c r="U22" s="210">
        <v>4</v>
      </c>
      <c r="V22" s="210">
        <v>1</v>
      </c>
      <c r="W22" s="176">
        <v>0</v>
      </c>
      <c r="X22" s="176"/>
      <c r="Y22" s="176">
        <v>72</v>
      </c>
      <c r="Z22" s="176">
        <v>104</v>
      </c>
    </row>
    <row r="23" spans="1:26" ht="31.5" x14ac:dyDescent="0.25">
      <c r="A23" s="186">
        <v>4</v>
      </c>
      <c r="B23" s="211" t="s">
        <v>228</v>
      </c>
      <c r="C23" s="189">
        <v>4</v>
      </c>
      <c r="D23" s="189">
        <v>0</v>
      </c>
      <c r="E23" s="189">
        <v>3</v>
      </c>
      <c r="F23" s="189">
        <v>5</v>
      </c>
      <c r="G23" s="189">
        <v>0</v>
      </c>
      <c r="H23" s="189">
        <v>4</v>
      </c>
      <c r="I23" s="210">
        <v>0</v>
      </c>
      <c r="J23" s="189">
        <v>0</v>
      </c>
      <c r="K23" s="189">
        <v>0</v>
      </c>
      <c r="L23" s="189">
        <v>6</v>
      </c>
      <c r="M23" s="189">
        <v>0</v>
      </c>
      <c r="N23" s="189">
        <v>2</v>
      </c>
      <c r="O23" s="189">
        <v>1</v>
      </c>
      <c r="P23" s="189">
        <v>1</v>
      </c>
      <c r="Q23" s="189">
        <v>2</v>
      </c>
      <c r="R23" s="189">
        <v>2</v>
      </c>
      <c r="S23" s="189">
        <v>0</v>
      </c>
      <c r="T23" s="189">
        <v>1</v>
      </c>
      <c r="U23" s="189">
        <v>3</v>
      </c>
      <c r="V23" s="210">
        <v>3</v>
      </c>
      <c r="W23" s="190">
        <v>2</v>
      </c>
      <c r="X23" s="190"/>
      <c r="Y23" s="190">
        <v>35</v>
      </c>
      <c r="Z23" s="181">
        <v>74</v>
      </c>
    </row>
    <row r="24" spans="1:26" ht="15.75" x14ac:dyDescent="0.25">
      <c r="A24" s="186">
        <v>5</v>
      </c>
      <c r="B24" s="206" t="s">
        <v>42</v>
      </c>
      <c r="C24" s="210">
        <v>0</v>
      </c>
      <c r="D24" s="210">
        <v>1</v>
      </c>
      <c r="E24" s="210">
        <v>1</v>
      </c>
      <c r="F24" s="210">
        <v>3</v>
      </c>
      <c r="G24" s="210">
        <v>1</v>
      </c>
      <c r="H24" s="210">
        <v>3</v>
      </c>
      <c r="I24" s="210">
        <v>0</v>
      </c>
      <c r="J24" s="210">
        <v>0</v>
      </c>
      <c r="K24" s="210">
        <v>0</v>
      </c>
      <c r="L24" s="210">
        <v>1</v>
      </c>
      <c r="M24" s="210">
        <v>1</v>
      </c>
      <c r="N24" s="210">
        <v>0</v>
      </c>
      <c r="O24" s="210">
        <v>1</v>
      </c>
      <c r="P24" s="210">
        <v>0</v>
      </c>
      <c r="Q24" s="210">
        <v>1</v>
      </c>
      <c r="R24" s="210">
        <v>2</v>
      </c>
      <c r="S24" s="210">
        <v>0</v>
      </c>
      <c r="T24" s="210">
        <v>2</v>
      </c>
      <c r="U24" s="210">
        <v>2</v>
      </c>
      <c r="V24" s="210">
        <v>2</v>
      </c>
      <c r="W24" s="176">
        <v>0</v>
      </c>
      <c r="X24" s="176"/>
      <c r="Y24" s="176">
        <v>14</v>
      </c>
      <c r="Z24" s="181">
        <v>35</v>
      </c>
    </row>
    <row r="25" spans="1:26" ht="31.5" customHeight="1" x14ac:dyDescent="0.25">
      <c r="A25" s="192">
        <v>6</v>
      </c>
      <c r="B25" s="191" t="s">
        <v>229</v>
      </c>
      <c r="C25" s="210">
        <v>3</v>
      </c>
      <c r="D25" s="210">
        <v>1</v>
      </c>
      <c r="E25" s="210">
        <v>3</v>
      </c>
      <c r="F25" s="210">
        <v>0</v>
      </c>
      <c r="G25" s="210">
        <v>0</v>
      </c>
      <c r="H25" s="210">
        <v>4</v>
      </c>
      <c r="I25" s="210">
        <v>1</v>
      </c>
      <c r="J25" s="210">
        <v>0</v>
      </c>
      <c r="K25" s="210">
        <v>2</v>
      </c>
      <c r="L25" s="210">
        <v>3</v>
      </c>
      <c r="M25" s="210">
        <v>1</v>
      </c>
      <c r="N25" s="210">
        <v>2</v>
      </c>
      <c r="O25" s="210">
        <v>1</v>
      </c>
      <c r="P25" s="210">
        <v>2</v>
      </c>
      <c r="Q25" s="210">
        <v>1</v>
      </c>
      <c r="R25" s="210">
        <v>7</v>
      </c>
      <c r="S25" s="210">
        <v>4</v>
      </c>
      <c r="T25" s="210">
        <v>1</v>
      </c>
      <c r="U25" s="210">
        <v>3</v>
      </c>
      <c r="V25" s="210">
        <v>5</v>
      </c>
      <c r="W25" s="210">
        <v>3</v>
      </c>
      <c r="X25" s="210"/>
      <c r="Y25" s="210">
        <v>37</v>
      </c>
      <c r="Z25" s="213">
        <v>84</v>
      </c>
    </row>
    <row r="26" spans="1:26" ht="15.75" x14ac:dyDescent="0.25">
      <c r="A26" s="192">
        <v>7</v>
      </c>
      <c r="B26" s="169" t="s">
        <v>230</v>
      </c>
      <c r="C26" s="176">
        <v>2</v>
      </c>
      <c r="D26" s="176">
        <v>0</v>
      </c>
      <c r="E26" s="176">
        <v>4</v>
      </c>
      <c r="F26" s="176">
        <v>0</v>
      </c>
      <c r="G26" s="176">
        <v>2</v>
      </c>
      <c r="H26" s="176">
        <v>1</v>
      </c>
      <c r="I26" s="176">
        <v>0</v>
      </c>
      <c r="J26" s="176">
        <v>0</v>
      </c>
      <c r="K26" s="176">
        <v>0</v>
      </c>
      <c r="L26" s="176">
        <v>1</v>
      </c>
      <c r="M26" s="176">
        <v>0</v>
      </c>
      <c r="N26" s="176">
        <v>0</v>
      </c>
      <c r="O26" s="176">
        <v>0</v>
      </c>
      <c r="P26" s="176">
        <v>1</v>
      </c>
      <c r="Q26" s="176">
        <v>0</v>
      </c>
      <c r="R26" s="176">
        <v>0</v>
      </c>
      <c r="S26" s="176">
        <v>0</v>
      </c>
      <c r="T26" s="176">
        <v>0</v>
      </c>
      <c r="U26" s="176">
        <v>1</v>
      </c>
      <c r="V26" s="176">
        <v>0</v>
      </c>
      <c r="W26" s="176">
        <v>0</v>
      </c>
      <c r="X26" s="176"/>
      <c r="Y26" s="176">
        <v>8</v>
      </c>
      <c r="Z26" s="181">
        <v>20</v>
      </c>
    </row>
    <row r="27" spans="1:26" ht="15.75" x14ac:dyDescent="0.25">
      <c r="A27" s="192">
        <v>8</v>
      </c>
      <c r="B27" s="170" t="s">
        <v>231</v>
      </c>
      <c r="C27" s="176">
        <v>1</v>
      </c>
      <c r="D27" s="176">
        <v>0</v>
      </c>
      <c r="E27" s="176">
        <v>1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1</v>
      </c>
      <c r="R27" s="176">
        <v>0</v>
      </c>
      <c r="S27" s="176">
        <v>0</v>
      </c>
      <c r="T27" s="176">
        <v>0</v>
      </c>
      <c r="U27" s="176">
        <v>1</v>
      </c>
      <c r="V27" s="176">
        <v>0</v>
      </c>
      <c r="W27" s="176">
        <v>0</v>
      </c>
      <c r="X27" s="176"/>
      <c r="Y27" s="176">
        <v>0</v>
      </c>
      <c r="Z27" s="181">
        <v>4</v>
      </c>
    </row>
    <row r="28" spans="1:26" ht="15.75" x14ac:dyDescent="0.25">
      <c r="A28" s="192"/>
      <c r="B28" s="170" t="s">
        <v>43</v>
      </c>
      <c r="C28" s="176">
        <v>5</v>
      </c>
      <c r="D28" s="176">
        <v>1</v>
      </c>
      <c r="E28" s="176">
        <v>2</v>
      </c>
      <c r="F28" s="176">
        <v>0</v>
      </c>
      <c r="G28" s="176">
        <v>3</v>
      </c>
      <c r="H28" s="176">
        <v>1</v>
      </c>
      <c r="I28" s="176">
        <v>1</v>
      </c>
      <c r="J28" s="176">
        <v>0</v>
      </c>
      <c r="K28" s="176">
        <v>1</v>
      </c>
      <c r="L28" s="176">
        <v>5</v>
      </c>
      <c r="M28" s="176">
        <v>2</v>
      </c>
      <c r="N28" s="176">
        <v>0</v>
      </c>
      <c r="O28" s="176">
        <v>2</v>
      </c>
      <c r="P28" s="176">
        <v>1</v>
      </c>
      <c r="Q28" s="176">
        <v>3</v>
      </c>
      <c r="R28" s="176">
        <v>2</v>
      </c>
      <c r="S28" s="176">
        <v>0</v>
      </c>
      <c r="T28" s="176">
        <v>3</v>
      </c>
      <c r="U28" s="176">
        <v>3</v>
      </c>
      <c r="V28" s="176">
        <v>1</v>
      </c>
      <c r="W28" s="176">
        <v>1</v>
      </c>
      <c r="X28" s="176"/>
      <c r="Y28" s="176">
        <v>20</v>
      </c>
      <c r="Z28" s="181">
        <v>57</v>
      </c>
    </row>
    <row r="29" spans="1:26" x14ac:dyDescent="0.25">
      <c r="A29" s="192"/>
      <c r="B29" s="183" t="s">
        <v>20</v>
      </c>
      <c r="C29" s="181">
        <v>20</v>
      </c>
      <c r="D29" s="181">
        <v>15</v>
      </c>
      <c r="E29" s="181">
        <v>24</v>
      </c>
      <c r="F29" s="181">
        <v>19</v>
      </c>
      <c r="G29" s="181">
        <v>10</v>
      </c>
      <c r="H29" s="181">
        <v>20</v>
      </c>
      <c r="I29" s="181">
        <v>3</v>
      </c>
      <c r="J29" s="181">
        <v>1</v>
      </c>
      <c r="K29" s="181">
        <v>3</v>
      </c>
      <c r="L29" s="181">
        <v>27</v>
      </c>
      <c r="M29" s="181">
        <v>13</v>
      </c>
      <c r="N29" s="181">
        <v>5</v>
      </c>
      <c r="O29" s="181">
        <v>9</v>
      </c>
      <c r="P29" s="181">
        <v>13</v>
      </c>
      <c r="Q29" s="181">
        <v>19</v>
      </c>
      <c r="R29" s="181">
        <v>22</v>
      </c>
      <c r="S29" s="181">
        <v>7</v>
      </c>
      <c r="T29" s="181">
        <v>18</v>
      </c>
      <c r="U29" s="181">
        <v>29</v>
      </c>
      <c r="V29" s="181">
        <v>21</v>
      </c>
      <c r="W29" s="181">
        <v>9</v>
      </c>
      <c r="X29" s="181"/>
      <c r="Y29" s="181">
        <v>272</v>
      </c>
      <c r="Z29" s="181">
        <v>578</v>
      </c>
    </row>
    <row r="30" spans="1:26" ht="18.75" x14ac:dyDescent="0.3">
      <c r="A30" s="193"/>
      <c r="B30" s="439" t="s">
        <v>232</v>
      </c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</row>
    <row r="31" spans="1:26" x14ac:dyDescent="0.25">
      <c r="A31" s="194">
        <v>1</v>
      </c>
      <c r="B31" s="214" t="s">
        <v>16</v>
      </c>
      <c r="C31" s="215">
        <v>0</v>
      </c>
      <c r="D31" s="215">
        <v>0</v>
      </c>
      <c r="E31" s="215">
        <v>5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1</v>
      </c>
      <c r="N31" s="215">
        <v>0</v>
      </c>
      <c r="O31" s="215">
        <v>2</v>
      </c>
      <c r="P31" s="215">
        <v>1</v>
      </c>
      <c r="Q31" s="215">
        <v>1</v>
      </c>
      <c r="R31" s="215">
        <v>2</v>
      </c>
      <c r="S31" s="215">
        <v>1</v>
      </c>
      <c r="T31" s="215">
        <v>1</v>
      </c>
      <c r="U31" s="215">
        <v>3</v>
      </c>
      <c r="V31" s="215">
        <v>1</v>
      </c>
      <c r="W31" s="215">
        <v>1</v>
      </c>
      <c r="X31" s="215"/>
      <c r="Y31" s="215">
        <v>13</v>
      </c>
      <c r="Z31" s="215">
        <v>33</v>
      </c>
    </row>
    <row r="32" spans="1:26" x14ac:dyDescent="0.25">
      <c r="A32" s="194">
        <v>2</v>
      </c>
      <c r="B32" s="216" t="s">
        <v>12</v>
      </c>
      <c r="C32" s="215">
        <v>2</v>
      </c>
      <c r="D32" s="215">
        <v>0</v>
      </c>
      <c r="E32" s="215">
        <v>5</v>
      </c>
      <c r="F32" s="215">
        <v>2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4</v>
      </c>
      <c r="M32" s="215">
        <v>0</v>
      </c>
      <c r="N32" s="215">
        <v>2</v>
      </c>
      <c r="O32" s="215">
        <v>0</v>
      </c>
      <c r="P32" s="215">
        <v>1</v>
      </c>
      <c r="Q32" s="215">
        <v>2</v>
      </c>
      <c r="R32" s="215">
        <v>2</v>
      </c>
      <c r="S32" s="215">
        <v>0</v>
      </c>
      <c r="T32" s="215">
        <v>3</v>
      </c>
      <c r="U32" s="215">
        <v>4</v>
      </c>
      <c r="V32" s="215">
        <v>2</v>
      </c>
      <c r="W32" s="215">
        <v>0</v>
      </c>
      <c r="X32" s="215"/>
      <c r="Y32" s="215">
        <v>19</v>
      </c>
      <c r="Z32" s="215">
        <v>49</v>
      </c>
    </row>
    <row r="33" spans="1:26" x14ac:dyDescent="0.25">
      <c r="A33" s="195">
        <v>3</v>
      </c>
      <c r="B33" s="217" t="s">
        <v>13</v>
      </c>
      <c r="C33" s="218">
        <v>1</v>
      </c>
      <c r="D33" s="218">
        <v>1</v>
      </c>
      <c r="E33" s="218">
        <v>3</v>
      </c>
      <c r="F33" s="218">
        <v>0</v>
      </c>
      <c r="G33" s="218">
        <v>0</v>
      </c>
      <c r="H33" s="218">
        <v>2</v>
      </c>
      <c r="I33" s="218">
        <v>0</v>
      </c>
      <c r="J33" s="218">
        <v>0</v>
      </c>
      <c r="K33" s="218">
        <v>1</v>
      </c>
      <c r="L33" s="218">
        <v>1</v>
      </c>
      <c r="M33" s="218">
        <v>0</v>
      </c>
      <c r="N33" s="218">
        <v>2</v>
      </c>
      <c r="O33" s="218">
        <v>0</v>
      </c>
      <c r="P33" s="218">
        <v>0</v>
      </c>
      <c r="Q33" s="218">
        <v>2</v>
      </c>
      <c r="R33" s="218">
        <v>1</v>
      </c>
      <c r="S33" s="218">
        <v>0</v>
      </c>
      <c r="T33" s="218">
        <v>0</v>
      </c>
      <c r="U33" s="218">
        <v>1</v>
      </c>
      <c r="V33" s="218">
        <v>1</v>
      </c>
      <c r="W33" s="218">
        <v>0</v>
      </c>
      <c r="X33" s="218"/>
      <c r="Y33" s="218">
        <v>11</v>
      </c>
      <c r="Z33" s="219">
        <f>SUM(C33:Y33)</f>
        <v>27</v>
      </c>
    </row>
    <row r="34" spans="1:26" x14ac:dyDescent="0.25">
      <c r="A34" s="194">
        <v>4</v>
      </c>
      <c r="B34" s="214" t="s">
        <v>14</v>
      </c>
      <c r="C34" s="218">
        <v>2</v>
      </c>
      <c r="D34" s="218">
        <v>1</v>
      </c>
      <c r="E34" s="218">
        <v>2</v>
      </c>
      <c r="F34" s="218">
        <v>1</v>
      </c>
      <c r="G34" s="218">
        <v>2</v>
      </c>
      <c r="H34" s="218">
        <v>0</v>
      </c>
      <c r="I34" s="218">
        <v>0</v>
      </c>
      <c r="J34" s="218">
        <v>0</v>
      </c>
      <c r="K34" s="218">
        <v>0</v>
      </c>
      <c r="L34" s="218">
        <v>1</v>
      </c>
      <c r="M34" s="218">
        <v>2</v>
      </c>
      <c r="N34" s="218">
        <v>1</v>
      </c>
      <c r="O34" s="218">
        <v>0</v>
      </c>
      <c r="P34" s="218">
        <v>2</v>
      </c>
      <c r="Q34" s="218">
        <v>3</v>
      </c>
      <c r="R34" s="218">
        <v>0</v>
      </c>
      <c r="S34" s="218">
        <v>0</v>
      </c>
      <c r="T34" s="218">
        <v>2</v>
      </c>
      <c r="U34" s="218">
        <v>3</v>
      </c>
      <c r="V34" s="218">
        <v>2</v>
      </c>
      <c r="W34" s="218">
        <v>1</v>
      </c>
      <c r="X34" s="218"/>
      <c r="Y34" s="218">
        <v>24</v>
      </c>
      <c r="Z34" s="218">
        <v>49</v>
      </c>
    </row>
    <row r="35" spans="1:26" x14ac:dyDescent="0.25">
      <c r="A35" s="194">
        <v>5</v>
      </c>
      <c r="B35" s="214" t="s">
        <v>15</v>
      </c>
      <c r="C35" s="219">
        <v>7</v>
      </c>
      <c r="D35" s="219">
        <v>1</v>
      </c>
      <c r="E35" s="219">
        <v>10</v>
      </c>
      <c r="F35" s="219">
        <v>7</v>
      </c>
      <c r="G35" s="219">
        <v>5</v>
      </c>
      <c r="H35" s="219">
        <v>5</v>
      </c>
      <c r="I35" s="219">
        <v>1</v>
      </c>
      <c r="J35" s="219">
        <v>0</v>
      </c>
      <c r="K35" s="219">
        <v>1</v>
      </c>
      <c r="L35" s="219">
        <v>4</v>
      </c>
      <c r="M35" s="219">
        <v>3</v>
      </c>
      <c r="N35" s="219">
        <v>2</v>
      </c>
      <c r="O35" s="219">
        <v>3</v>
      </c>
      <c r="P35" s="219">
        <v>3</v>
      </c>
      <c r="Q35" s="219">
        <v>3</v>
      </c>
      <c r="R35" s="219">
        <v>2</v>
      </c>
      <c r="S35" s="219">
        <v>2</v>
      </c>
      <c r="T35" s="219">
        <v>5</v>
      </c>
      <c r="U35" s="219">
        <v>8</v>
      </c>
      <c r="V35" s="219">
        <v>0</v>
      </c>
      <c r="W35" s="219">
        <v>1</v>
      </c>
      <c r="X35" s="219"/>
      <c r="Y35" s="219">
        <v>47</v>
      </c>
      <c r="Z35" s="220">
        <v>95</v>
      </c>
    </row>
    <row r="36" spans="1:26" x14ac:dyDescent="0.25">
      <c r="A36" s="194">
        <v>6</v>
      </c>
      <c r="B36" s="214" t="s">
        <v>233</v>
      </c>
      <c r="C36" s="219">
        <v>2</v>
      </c>
      <c r="D36" s="219">
        <v>4</v>
      </c>
      <c r="E36" s="219">
        <v>4</v>
      </c>
      <c r="F36" s="219">
        <v>3</v>
      </c>
      <c r="G36" s="219">
        <v>2</v>
      </c>
      <c r="H36" s="219">
        <v>3</v>
      </c>
      <c r="I36" s="219">
        <v>2</v>
      </c>
      <c r="J36" s="219">
        <v>0</v>
      </c>
      <c r="K36" s="219">
        <v>1</v>
      </c>
      <c r="L36" s="219">
        <v>2</v>
      </c>
      <c r="M36" s="219">
        <v>3</v>
      </c>
      <c r="N36" s="219">
        <v>1</v>
      </c>
      <c r="O36" s="219">
        <v>1</v>
      </c>
      <c r="P36" s="219">
        <v>1</v>
      </c>
      <c r="Q36" s="219">
        <v>1</v>
      </c>
      <c r="R36" s="219">
        <v>0</v>
      </c>
      <c r="S36" s="219">
        <v>0</v>
      </c>
      <c r="T36" s="219">
        <v>0</v>
      </c>
      <c r="U36" s="219">
        <v>2</v>
      </c>
      <c r="V36" s="219">
        <v>3</v>
      </c>
      <c r="W36" s="219">
        <v>0</v>
      </c>
      <c r="X36" s="219"/>
      <c r="Y36" s="219">
        <v>50</v>
      </c>
      <c r="Z36" s="220">
        <v>55</v>
      </c>
    </row>
    <row r="37" spans="1:26" x14ac:dyDescent="0.25">
      <c r="A37" s="196"/>
      <c r="B37" s="221" t="s">
        <v>6</v>
      </c>
      <c r="C37" s="222">
        <f t="shared" ref="C37:Z37" si="2">SUM(C31:C36)</f>
        <v>14</v>
      </c>
      <c r="D37" s="222">
        <f t="shared" si="2"/>
        <v>7</v>
      </c>
      <c r="E37" s="222">
        <f t="shared" si="2"/>
        <v>29</v>
      </c>
      <c r="F37" s="222">
        <f t="shared" si="2"/>
        <v>13</v>
      </c>
      <c r="G37" s="222">
        <f t="shared" si="2"/>
        <v>9</v>
      </c>
      <c r="H37" s="222">
        <f t="shared" si="2"/>
        <v>10</v>
      </c>
      <c r="I37" s="222">
        <f t="shared" si="2"/>
        <v>3</v>
      </c>
      <c r="J37" s="222">
        <f t="shared" si="2"/>
        <v>0</v>
      </c>
      <c r="K37" s="222">
        <f t="shared" si="2"/>
        <v>4</v>
      </c>
      <c r="L37" s="222">
        <f t="shared" si="2"/>
        <v>12</v>
      </c>
      <c r="M37" s="222">
        <f t="shared" si="2"/>
        <v>9</v>
      </c>
      <c r="N37" s="222">
        <f t="shared" si="2"/>
        <v>8</v>
      </c>
      <c r="O37" s="222">
        <f t="shared" si="2"/>
        <v>6</v>
      </c>
      <c r="P37" s="222">
        <f t="shared" si="2"/>
        <v>8</v>
      </c>
      <c r="Q37" s="222">
        <f t="shared" si="2"/>
        <v>12</v>
      </c>
      <c r="R37" s="222">
        <f t="shared" si="2"/>
        <v>7</v>
      </c>
      <c r="S37" s="222">
        <f t="shared" si="2"/>
        <v>3</v>
      </c>
      <c r="T37" s="222">
        <f t="shared" si="2"/>
        <v>11</v>
      </c>
      <c r="U37" s="222">
        <f t="shared" si="2"/>
        <v>21</v>
      </c>
      <c r="V37" s="222">
        <f t="shared" si="2"/>
        <v>9</v>
      </c>
      <c r="W37" s="222">
        <f t="shared" si="2"/>
        <v>3</v>
      </c>
      <c r="X37" s="222"/>
      <c r="Y37" s="222">
        <f t="shared" si="2"/>
        <v>164</v>
      </c>
      <c r="Z37" s="222">
        <f t="shared" si="2"/>
        <v>308</v>
      </c>
    </row>
    <row r="38" spans="1:26" ht="20.25" x14ac:dyDescent="0.3">
      <c r="A38" s="197"/>
      <c r="B38" s="198"/>
      <c r="C38" s="455" t="s">
        <v>87</v>
      </c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7"/>
    </row>
    <row r="39" spans="1:26" x14ac:dyDescent="0.25">
      <c r="A39" s="199"/>
      <c r="B39" s="200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2"/>
    </row>
    <row r="40" spans="1:26" ht="15.75" x14ac:dyDescent="0.25">
      <c r="A40" s="109">
        <v>1</v>
      </c>
      <c r="B40" s="223" t="s">
        <v>10</v>
      </c>
      <c r="C40" s="224"/>
      <c r="D40" s="224">
        <v>2</v>
      </c>
      <c r="E40" s="224">
        <v>3</v>
      </c>
      <c r="F40" s="224"/>
      <c r="G40" s="224">
        <v>1</v>
      </c>
      <c r="H40" s="224">
        <v>1</v>
      </c>
      <c r="I40" s="224"/>
      <c r="J40" s="224"/>
      <c r="K40" s="224"/>
      <c r="L40" s="224">
        <v>1</v>
      </c>
      <c r="M40" s="224"/>
      <c r="N40" s="224"/>
      <c r="O40" s="224">
        <v>1</v>
      </c>
      <c r="P40" s="224"/>
      <c r="Q40" s="224"/>
      <c r="R40" s="224"/>
      <c r="S40" s="224">
        <v>1</v>
      </c>
      <c r="T40" s="224">
        <v>1</v>
      </c>
      <c r="U40" s="224"/>
      <c r="V40" s="224">
        <v>2</v>
      </c>
      <c r="W40" s="224"/>
      <c r="X40" s="224"/>
      <c r="Y40" s="224">
        <v>19</v>
      </c>
      <c r="Z40" s="225">
        <v>32</v>
      </c>
    </row>
    <row r="41" spans="1:26" ht="15.75" x14ac:dyDescent="0.25">
      <c r="A41" s="203"/>
      <c r="B41" s="226" t="s">
        <v>20</v>
      </c>
      <c r="C41" s="227"/>
      <c r="D41" s="227">
        <v>2</v>
      </c>
      <c r="E41" s="227">
        <v>3</v>
      </c>
      <c r="F41" s="227"/>
      <c r="G41" s="227">
        <v>1</v>
      </c>
      <c r="H41" s="227">
        <v>1</v>
      </c>
      <c r="I41" s="227"/>
      <c r="J41" s="227"/>
      <c r="K41" s="227"/>
      <c r="L41" s="227">
        <v>1</v>
      </c>
      <c r="M41" s="227"/>
      <c r="N41" s="227"/>
      <c r="O41" s="227">
        <v>1</v>
      </c>
      <c r="P41" s="227"/>
      <c r="Q41" s="227"/>
      <c r="R41" s="227"/>
      <c r="S41" s="227">
        <v>1</v>
      </c>
      <c r="T41" s="227">
        <v>1</v>
      </c>
      <c r="U41" s="227"/>
      <c r="V41" s="227">
        <v>2</v>
      </c>
      <c r="W41" s="227"/>
      <c r="X41" s="227"/>
      <c r="Y41" s="227">
        <v>19</v>
      </c>
      <c r="Z41" s="227">
        <v>32</v>
      </c>
    </row>
    <row r="42" spans="1:26" ht="18.75" x14ac:dyDescent="0.25">
      <c r="A42" s="2"/>
      <c r="B42" s="453" t="s">
        <v>242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</row>
    <row r="43" spans="1:26" ht="15.75" customHeight="1" x14ac:dyDescent="0.25">
      <c r="A43" s="109">
        <v>1</v>
      </c>
      <c r="B43" s="223" t="s">
        <v>234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>
        <v>117</v>
      </c>
    </row>
    <row r="44" spans="1:26" x14ac:dyDescent="0.25">
      <c r="A44" s="109">
        <v>2</v>
      </c>
      <c r="B44" s="228" t="s">
        <v>235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</row>
    <row r="45" spans="1:26" x14ac:dyDescent="0.25">
      <c r="A45" s="109">
        <v>3</v>
      </c>
      <c r="B45" s="228" t="s">
        <v>236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</row>
    <row r="46" spans="1:26" x14ac:dyDescent="0.25">
      <c r="A46" s="109">
        <v>4</v>
      </c>
      <c r="B46" s="229" t="s">
        <v>237</v>
      </c>
      <c r="C46" s="186"/>
      <c r="D46" s="186"/>
      <c r="E46" s="186"/>
      <c r="F46" s="186">
        <v>2</v>
      </c>
      <c r="G46" s="186"/>
      <c r="H46" s="186"/>
      <c r="I46" s="186"/>
      <c r="J46" s="186"/>
      <c r="K46" s="186"/>
      <c r="L46" s="186"/>
      <c r="M46" s="186">
        <v>2</v>
      </c>
      <c r="N46" s="186"/>
      <c r="O46" s="186"/>
      <c r="P46" s="186"/>
      <c r="Q46" s="186"/>
      <c r="R46" s="186"/>
      <c r="S46" s="186"/>
      <c r="T46" s="186"/>
      <c r="U46" s="186">
        <v>3</v>
      </c>
      <c r="V46" s="186"/>
      <c r="W46" s="186"/>
      <c r="X46" s="186"/>
      <c r="Y46" s="186">
        <v>13</v>
      </c>
      <c r="Z46" s="186">
        <v>20</v>
      </c>
    </row>
    <row r="47" spans="1:26" x14ac:dyDescent="0.25">
      <c r="A47" s="109">
        <v>5</v>
      </c>
      <c r="B47" s="229" t="s">
        <v>238</v>
      </c>
      <c r="C47" s="186"/>
      <c r="D47" s="186"/>
      <c r="E47" s="186"/>
      <c r="F47" s="186">
        <v>7</v>
      </c>
      <c r="G47" s="186"/>
      <c r="H47" s="186"/>
      <c r="I47" s="186"/>
      <c r="J47" s="186"/>
      <c r="K47" s="186"/>
      <c r="L47" s="186"/>
      <c r="M47" s="186"/>
      <c r="N47" s="186">
        <v>2</v>
      </c>
      <c r="O47" s="186"/>
      <c r="P47" s="186"/>
      <c r="Q47" s="186"/>
      <c r="R47" s="186">
        <v>10</v>
      </c>
      <c r="S47" s="186"/>
      <c r="T47" s="186"/>
      <c r="U47" s="186">
        <v>3</v>
      </c>
      <c r="V47" s="186"/>
      <c r="W47" s="186"/>
      <c r="X47" s="186"/>
      <c r="Y47" s="186">
        <v>16</v>
      </c>
      <c r="Z47" s="186">
        <v>23</v>
      </c>
    </row>
    <row r="48" spans="1:26" x14ac:dyDescent="0.25">
      <c r="A48" s="2"/>
      <c r="B48" s="89" t="s">
        <v>20</v>
      </c>
      <c r="C48" s="180"/>
      <c r="D48" s="180"/>
      <c r="E48" s="180"/>
      <c r="F48" s="180">
        <v>7</v>
      </c>
      <c r="G48" s="180"/>
      <c r="H48" s="180"/>
      <c r="I48" s="180"/>
      <c r="J48" s="180"/>
      <c r="K48" s="180"/>
      <c r="L48" s="180"/>
      <c r="M48" s="180"/>
      <c r="N48" s="180">
        <v>2</v>
      </c>
      <c r="O48" s="180"/>
      <c r="P48" s="180"/>
      <c r="Q48" s="180"/>
      <c r="R48" s="180">
        <v>10</v>
      </c>
      <c r="S48" s="180"/>
      <c r="T48" s="180"/>
      <c r="U48" s="180">
        <v>6</v>
      </c>
      <c r="V48" s="180">
        <v>1</v>
      </c>
      <c r="W48" s="180"/>
      <c r="X48" s="180"/>
      <c r="Y48" s="180">
        <v>20</v>
      </c>
      <c r="Z48" s="89">
        <v>160</v>
      </c>
    </row>
    <row r="49" spans="1:26" ht="18.75" x14ac:dyDescent="0.25">
      <c r="A49" s="2"/>
      <c r="B49" s="451" t="s">
        <v>239</v>
      </c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</row>
    <row r="50" spans="1:26" ht="15.75" x14ac:dyDescent="0.25">
      <c r="A50" s="205"/>
      <c r="B50" s="230" t="s">
        <v>240</v>
      </c>
      <c r="C50" s="231">
        <v>1</v>
      </c>
      <c r="D50" s="231"/>
      <c r="E50" s="231">
        <v>1</v>
      </c>
      <c r="F50" s="231"/>
      <c r="G50" s="231"/>
      <c r="H50" s="231">
        <v>1</v>
      </c>
      <c r="I50" s="231"/>
      <c r="J50" s="231">
        <v>1</v>
      </c>
      <c r="K50" s="231"/>
      <c r="L50" s="232"/>
      <c r="M50" s="232"/>
      <c r="N50" s="232"/>
      <c r="O50" s="232">
        <v>1</v>
      </c>
      <c r="P50" s="232"/>
      <c r="Q50" s="232">
        <v>1</v>
      </c>
      <c r="R50" s="232"/>
      <c r="S50" s="232"/>
      <c r="T50" s="232">
        <v>1</v>
      </c>
      <c r="U50" s="232"/>
      <c r="V50" s="232">
        <v>1</v>
      </c>
      <c r="W50" s="232"/>
      <c r="X50" s="232"/>
      <c r="Y50" s="232">
        <v>23</v>
      </c>
      <c r="Z50" s="231">
        <v>31</v>
      </c>
    </row>
    <row r="51" spans="1:26" ht="18.75" x14ac:dyDescent="0.25">
      <c r="A51" s="1"/>
      <c r="B51" s="453" t="s">
        <v>111</v>
      </c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</row>
    <row r="52" spans="1:26" ht="31.5" x14ac:dyDescent="0.25">
      <c r="A52" s="1"/>
      <c r="B52" s="233" t="s">
        <v>241</v>
      </c>
      <c r="C52" s="234"/>
      <c r="D52" s="234"/>
      <c r="E52" s="234">
        <v>6</v>
      </c>
      <c r="F52" s="234"/>
      <c r="G52" s="234"/>
      <c r="H52" s="234">
        <v>2</v>
      </c>
      <c r="I52" s="234"/>
      <c r="J52" s="234"/>
      <c r="K52" s="234">
        <v>1</v>
      </c>
      <c r="L52" s="234"/>
      <c r="M52" s="234">
        <v>1</v>
      </c>
      <c r="N52" s="234"/>
      <c r="O52" s="234"/>
      <c r="P52" s="234"/>
      <c r="Q52" s="234"/>
      <c r="R52" s="234"/>
      <c r="S52" s="234"/>
      <c r="T52" s="234">
        <v>2</v>
      </c>
      <c r="U52" s="234">
        <v>1</v>
      </c>
      <c r="V52" s="234">
        <v>1</v>
      </c>
      <c r="W52" s="234"/>
      <c r="X52" s="234"/>
      <c r="Y52" s="234">
        <v>42</v>
      </c>
      <c r="Z52" s="235">
        <v>56</v>
      </c>
    </row>
    <row r="53" spans="1:26" ht="21" x14ac:dyDescent="0.25">
      <c r="A53" s="1"/>
      <c r="B53" s="236" t="s">
        <v>69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236">
        <f>SUM(Z17+Z29+Z37+Z41+Z48+Z50+Z52)</f>
        <v>2689</v>
      </c>
    </row>
    <row r="55" spans="1:26" ht="15.75" x14ac:dyDescent="0.25">
      <c r="A55" s="7"/>
      <c r="B55" s="3" t="s">
        <v>215</v>
      </c>
      <c r="C55" s="381" t="s">
        <v>274</v>
      </c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382"/>
    </row>
    <row r="56" spans="1:26" ht="21" x14ac:dyDescent="0.35">
      <c r="A56" s="7"/>
      <c r="B56" s="263"/>
      <c r="C56" s="160"/>
      <c r="D56" s="160"/>
      <c r="E56" s="160"/>
      <c r="F56" s="160"/>
      <c r="G56" s="161"/>
      <c r="H56" s="16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6" ht="63" x14ac:dyDescent="0.25">
      <c r="A57" s="12"/>
      <c r="B57" s="163" t="s">
        <v>217</v>
      </c>
      <c r="C57" s="144" t="s">
        <v>52</v>
      </c>
      <c r="D57" s="139" t="s">
        <v>218</v>
      </c>
      <c r="E57" s="144" t="s">
        <v>54</v>
      </c>
      <c r="F57" s="144" t="s">
        <v>55</v>
      </c>
      <c r="G57" s="144" t="s">
        <v>56</v>
      </c>
      <c r="H57" s="144" t="s">
        <v>53</v>
      </c>
      <c r="I57" s="144" t="s">
        <v>58</v>
      </c>
      <c r="J57" s="144" t="s">
        <v>70</v>
      </c>
      <c r="K57" s="144" t="s">
        <v>71</v>
      </c>
      <c r="L57" s="144" t="s">
        <v>59</v>
      </c>
      <c r="M57" s="144" t="s">
        <v>60</v>
      </c>
      <c r="N57" s="144" t="s">
        <v>61</v>
      </c>
      <c r="O57" s="144" t="s">
        <v>62</v>
      </c>
      <c r="P57" s="144" t="s">
        <v>63</v>
      </c>
      <c r="Q57" s="144" t="s">
        <v>64</v>
      </c>
      <c r="R57" s="144" t="s">
        <v>65</v>
      </c>
      <c r="S57" s="144" t="s">
        <v>66</v>
      </c>
      <c r="T57" s="144" t="s">
        <v>67</v>
      </c>
      <c r="U57" s="144" t="s">
        <v>72</v>
      </c>
      <c r="V57" s="144" t="s">
        <v>68</v>
      </c>
      <c r="W57" s="144" t="s">
        <v>73</v>
      </c>
      <c r="X57" s="144" t="s">
        <v>220</v>
      </c>
      <c r="Y57" s="144" t="s">
        <v>69</v>
      </c>
    </row>
    <row r="58" spans="1:26" ht="18.75" x14ac:dyDescent="0.25">
      <c r="A58" s="12"/>
      <c r="B58" s="442" t="s">
        <v>85</v>
      </c>
      <c r="C58" s="443"/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444"/>
    </row>
    <row r="59" spans="1:26" ht="15.75" x14ac:dyDescent="0.25">
      <c r="A59" s="2">
        <v>1</v>
      </c>
      <c r="B59" s="164" t="s">
        <v>179</v>
      </c>
      <c r="C59" s="207">
        <v>2</v>
      </c>
      <c r="D59" s="207">
        <v>1</v>
      </c>
      <c r="E59" s="207">
        <v>2</v>
      </c>
      <c r="F59" s="264">
        <v>1</v>
      </c>
      <c r="G59" s="264">
        <v>1</v>
      </c>
      <c r="H59" s="264">
        <v>2</v>
      </c>
      <c r="I59" s="187"/>
      <c r="J59" s="264">
        <v>1</v>
      </c>
      <c r="K59" s="264"/>
      <c r="L59" s="264">
        <v>2</v>
      </c>
      <c r="M59" s="264">
        <v>1</v>
      </c>
      <c r="N59" s="264"/>
      <c r="O59" s="264"/>
      <c r="P59" s="264">
        <v>2</v>
      </c>
      <c r="Q59" s="264"/>
      <c r="R59" s="264">
        <v>1</v>
      </c>
      <c r="S59" s="264"/>
      <c r="T59" s="264">
        <v>1</v>
      </c>
      <c r="U59" s="264">
        <v>2</v>
      </c>
      <c r="V59" s="187">
        <v>2</v>
      </c>
      <c r="W59" s="264"/>
      <c r="X59" s="264">
        <v>39</v>
      </c>
      <c r="Y59" s="187">
        <v>60</v>
      </c>
    </row>
    <row r="60" spans="1:26" ht="15.75" x14ac:dyDescent="0.25">
      <c r="A60" s="2">
        <v>2</v>
      </c>
      <c r="B60" s="169" t="s">
        <v>221</v>
      </c>
      <c r="C60" s="207">
        <v>1</v>
      </c>
      <c r="D60" s="207">
        <v>2</v>
      </c>
      <c r="E60" s="207">
        <v>4</v>
      </c>
      <c r="F60" s="264">
        <v>1</v>
      </c>
      <c r="G60" s="264">
        <v>1</v>
      </c>
      <c r="H60" s="264">
        <v>1</v>
      </c>
      <c r="I60" s="187">
        <v>1</v>
      </c>
      <c r="J60" s="264"/>
      <c r="K60" s="264"/>
      <c r="L60" s="264">
        <v>3</v>
      </c>
      <c r="M60" s="264">
        <v>1</v>
      </c>
      <c r="N60" s="264">
        <v>1</v>
      </c>
      <c r="O60" s="264">
        <v>2</v>
      </c>
      <c r="P60" s="264">
        <v>4</v>
      </c>
      <c r="Q60" s="264">
        <v>3</v>
      </c>
      <c r="R60" s="264">
        <v>1</v>
      </c>
      <c r="S60" s="264">
        <v>2</v>
      </c>
      <c r="T60" s="264">
        <v>2</v>
      </c>
      <c r="U60" s="264">
        <v>4</v>
      </c>
      <c r="V60" s="187">
        <v>3</v>
      </c>
      <c r="W60" s="264"/>
      <c r="X60" s="264">
        <v>20</v>
      </c>
      <c r="Y60" s="187">
        <v>57</v>
      </c>
    </row>
    <row r="61" spans="1:26" ht="15.75" x14ac:dyDescent="0.25">
      <c r="A61" s="2">
        <v>3</v>
      </c>
      <c r="B61" s="169" t="s">
        <v>33</v>
      </c>
      <c r="C61" s="207">
        <v>2</v>
      </c>
      <c r="D61" s="207"/>
      <c r="E61" s="207">
        <v>2</v>
      </c>
      <c r="F61" s="264"/>
      <c r="G61" s="264"/>
      <c r="H61" s="264"/>
      <c r="I61" s="187"/>
      <c r="J61" s="264"/>
      <c r="K61" s="264"/>
      <c r="L61" s="264">
        <v>4</v>
      </c>
      <c r="M61" s="264">
        <v>2</v>
      </c>
      <c r="N61" s="264">
        <v>2</v>
      </c>
      <c r="O61" s="264"/>
      <c r="P61" s="264">
        <v>3</v>
      </c>
      <c r="Q61" s="264">
        <v>2</v>
      </c>
      <c r="R61" s="264"/>
      <c r="S61" s="264"/>
      <c r="T61" s="264"/>
      <c r="U61" s="264">
        <v>2</v>
      </c>
      <c r="V61" s="187">
        <v>3</v>
      </c>
      <c r="W61" s="264"/>
      <c r="X61" s="264">
        <v>47</v>
      </c>
      <c r="Y61" s="187">
        <v>69</v>
      </c>
    </row>
    <row r="62" spans="1:26" ht="15.75" x14ac:dyDescent="0.25">
      <c r="A62" s="2">
        <v>4</v>
      </c>
      <c r="B62" s="169" t="s">
        <v>177</v>
      </c>
      <c r="C62" s="207">
        <v>1</v>
      </c>
      <c r="D62" s="207"/>
      <c r="E62" s="207">
        <v>2</v>
      </c>
      <c r="F62" s="264"/>
      <c r="G62" s="264">
        <v>1</v>
      </c>
      <c r="H62" s="264"/>
      <c r="I62" s="187"/>
      <c r="J62" s="264"/>
      <c r="K62" s="264"/>
      <c r="L62" s="264">
        <v>3</v>
      </c>
      <c r="M62" s="264"/>
      <c r="N62" s="264"/>
      <c r="O62" s="264"/>
      <c r="P62" s="264">
        <v>1</v>
      </c>
      <c r="Q62" s="264"/>
      <c r="R62" s="264"/>
      <c r="S62" s="264">
        <v>1</v>
      </c>
      <c r="T62" s="264"/>
      <c r="U62" s="264"/>
      <c r="V62" s="187"/>
      <c r="W62" s="264"/>
      <c r="X62" s="264">
        <v>16</v>
      </c>
      <c r="Y62" s="187">
        <v>25</v>
      </c>
    </row>
    <row r="63" spans="1:26" ht="15.75" x14ac:dyDescent="0.25">
      <c r="A63" s="2">
        <v>5</v>
      </c>
      <c r="B63" s="170" t="s">
        <v>222</v>
      </c>
      <c r="C63" s="189"/>
      <c r="D63" s="189"/>
      <c r="E63" s="189">
        <v>1</v>
      </c>
      <c r="F63" s="190"/>
      <c r="G63" s="190"/>
      <c r="H63" s="190"/>
      <c r="I63" s="176"/>
      <c r="J63" s="190">
        <v>1</v>
      </c>
      <c r="K63" s="190"/>
      <c r="L63" s="190">
        <v>1</v>
      </c>
      <c r="M63" s="190">
        <v>2</v>
      </c>
      <c r="N63" s="190">
        <v>2</v>
      </c>
      <c r="O63" s="190">
        <v>1</v>
      </c>
      <c r="P63" s="190">
        <v>1</v>
      </c>
      <c r="Q63" s="190"/>
      <c r="R63" s="190">
        <v>1</v>
      </c>
      <c r="S63" s="190">
        <v>2</v>
      </c>
      <c r="T63" s="190">
        <v>1</v>
      </c>
      <c r="U63" s="190">
        <v>4</v>
      </c>
      <c r="V63" s="176"/>
      <c r="W63" s="190"/>
      <c r="X63" s="190">
        <v>14</v>
      </c>
      <c r="Y63" s="181">
        <f>SUM(C63:X63)</f>
        <v>31</v>
      </c>
    </row>
    <row r="64" spans="1:26" ht="15.75" x14ac:dyDescent="0.25">
      <c r="A64" s="2">
        <v>6</v>
      </c>
      <c r="B64" s="170" t="s">
        <v>223</v>
      </c>
      <c r="C64" s="176"/>
      <c r="D64" s="176">
        <v>7</v>
      </c>
      <c r="E64" s="176">
        <v>9</v>
      </c>
      <c r="F64" s="176">
        <v>4</v>
      </c>
      <c r="G64" s="176">
        <v>3</v>
      </c>
      <c r="H64" s="176">
        <v>3</v>
      </c>
      <c r="I64" s="176">
        <v>2</v>
      </c>
      <c r="J64" s="176"/>
      <c r="K64" s="176"/>
      <c r="L64" s="176">
        <v>2</v>
      </c>
      <c r="M64" s="176">
        <v>4</v>
      </c>
      <c r="N64" s="176"/>
      <c r="O64" s="176"/>
      <c r="P64" s="176">
        <v>2</v>
      </c>
      <c r="Q64" s="176">
        <v>2</v>
      </c>
      <c r="R64" s="176">
        <v>5</v>
      </c>
      <c r="S64" s="176">
        <v>1</v>
      </c>
      <c r="T64" s="176">
        <v>2</v>
      </c>
      <c r="U64" s="176">
        <v>3</v>
      </c>
      <c r="V64" s="176">
        <v>14</v>
      </c>
      <c r="W64" s="176">
        <v>1</v>
      </c>
      <c r="X64" s="176">
        <v>57</v>
      </c>
      <c r="Y64" s="181">
        <f t="shared" ref="Y64:Y70" si="3">SUM(C64:X64)</f>
        <v>121</v>
      </c>
    </row>
    <row r="65" spans="1:25" ht="15.75" x14ac:dyDescent="0.25">
      <c r="A65" s="2">
        <v>7</v>
      </c>
      <c r="B65" s="170" t="s">
        <v>184</v>
      </c>
      <c r="C65" s="176">
        <v>2</v>
      </c>
      <c r="D65" s="176">
        <v>1</v>
      </c>
      <c r="E65" s="176"/>
      <c r="F65" s="176">
        <v>2</v>
      </c>
      <c r="G65" s="176">
        <v>1</v>
      </c>
      <c r="H65" s="176"/>
      <c r="I65" s="176"/>
      <c r="J65" s="176"/>
      <c r="K65" s="176"/>
      <c r="L65" s="176">
        <v>4</v>
      </c>
      <c r="M65" s="176">
        <v>2</v>
      </c>
      <c r="N65" s="176"/>
      <c r="O65" s="176"/>
      <c r="P65" s="176"/>
      <c r="Q65" s="176">
        <v>3</v>
      </c>
      <c r="R65" s="176"/>
      <c r="S65" s="176"/>
      <c r="T65" s="176"/>
      <c r="U65" s="176">
        <v>1</v>
      </c>
      <c r="V65" s="176"/>
      <c r="W65" s="176"/>
      <c r="X65" s="176">
        <v>9</v>
      </c>
      <c r="Y65" s="181">
        <f t="shared" si="3"/>
        <v>25</v>
      </c>
    </row>
    <row r="66" spans="1:25" ht="15.75" x14ac:dyDescent="0.25">
      <c r="A66" s="2">
        <v>8</v>
      </c>
      <c r="B66" s="170" t="s">
        <v>224</v>
      </c>
      <c r="C66" s="176"/>
      <c r="D66" s="176"/>
      <c r="E66" s="176">
        <v>5</v>
      </c>
      <c r="F66" s="176">
        <v>2</v>
      </c>
      <c r="G66" s="176">
        <v>1</v>
      </c>
      <c r="H66" s="176"/>
      <c r="I66" s="176"/>
      <c r="J66" s="176"/>
      <c r="K66" s="176"/>
      <c r="L66" s="176">
        <v>3</v>
      </c>
      <c r="M66" s="176">
        <v>1</v>
      </c>
      <c r="N66" s="176">
        <v>1</v>
      </c>
      <c r="O66" s="176"/>
      <c r="P66" s="176">
        <v>2</v>
      </c>
      <c r="Q66" s="176"/>
      <c r="R66" s="176"/>
      <c r="S66" s="176"/>
      <c r="T66" s="176"/>
      <c r="U66" s="176">
        <v>2</v>
      </c>
      <c r="V66" s="176">
        <v>1</v>
      </c>
      <c r="W66" s="176"/>
      <c r="X66" s="176">
        <v>24</v>
      </c>
      <c r="Y66" s="181">
        <v>42</v>
      </c>
    </row>
    <row r="67" spans="1:25" ht="15.75" x14ac:dyDescent="0.25">
      <c r="A67" s="2">
        <v>9</v>
      </c>
      <c r="B67" s="170" t="s">
        <v>187</v>
      </c>
      <c r="C67" s="176"/>
      <c r="D67" s="176"/>
      <c r="E67" s="176">
        <v>1</v>
      </c>
      <c r="F67" s="176">
        <v>1</v>
      </c>
      <c r="G67" s="176"/>
      <c r="H67" s="176"/>
      <c r="I67" s="176"/>
      <c r="J67" s="176"/>
      <c r="K67" s="176"/>
      <c r="L67" s="176"/>
      <c r="M67" s="176"/>
      <c r="N67" s="176">
        <v>1</v>
      </c>
      <c r="O67" s="176"/>
      <c r="P67" s="176">
        <v>1</v>
      </c>
      <c r="Q67" s="176">
        <v>1</v>
      </c>
      <c r="R67" s="176">
        <v>1</v>
      </c>
      <c r="S67" s="176">
        <v>1</v>
      </c>
      <c r="T67" s="176"/>
      <c r="U67" s="176">
        <v>2</v>
      </c>
      <c r="V67" s="176">
        <v>1</v>
      </c>
      <c r="W67" s="176"/>
      <c r="X67" s="176">
        <v>19</v>
      </c>
      <c r="Y67" s="181">
        <v>29</v>
      </c>
    </row>
    <row r="68" spans="1:25" ht="15.75" x14ac:dyDescent="0.25">
      <c r="A68" s="2">
        <v>10</v>
      </c>
      <c r="B68" s="170" t="s">
        <v>23</v>
      </c>
      <c r="C68" s="176"/>
      <c r="D68" s="176"/>
      <c r="E68" s="176"/>
      <c r="F68" s="176">
        <v>3</v>
      </c>
      <c r="G68" s="176"/>
      <c r="H68" s="176">
        <v>1</v>
      </c>
      <c r="I68" s="176"/>
      <c r="J68" s="176"/>
      <c r="K68" s="176"/>
      <c r="L68" s="176">
        <v>1</v>
      </c>
      <c r="M68" s="176"/>
      <c r="N68" s="176"/>
      <c r="O68" s="176">
        <v>1</v>
      </c>
      <c r="P68" s="176"/>
      <c r="Q68" s="176">
        <v>1</v>
      </c>
      <c r="R68" s="176">
        <v>2</v>
      </c>
      <c r="S68" s="176"/>
      <c r="T68" s="176"/>
      <c r="U68" s="176">
        <v>1</v>
      </c>
      <c r="V68" s="176">
        <v>1</v>
      </c>
      <c r="W68" s="176">
        <v>1</v>
      </c>
      <c r="X68" s="176">
        <v>31</v>
      </c>
      <c r="Y68" s="181">
        <f t="shared" si="3"/>
        <v>43</v>
      </c>
    </row>
    <row r="69" spans="1:25" ht="15.75" x14ac:dyDescent="0.25">
      <c r="A69" s="2">
        <v>11</v>
      </c>
      <c r="B69" s="170" t="s">
        <v>189</v>
      </c>
      <c r="C69" s="176">
        <v>15</v>
      </c>
      <c r="D69" s="176">
        <v>2</v>
      </c>
      <c r="E69" s="176">
        <v>49</v>
      </c>
      <c r="F69" s="176">
        <v>5</v>
      </c>
      <c r="G69" s="176">
        <v>2</v>
      </c>
      <c r="H69" s="176">
        <v>22</v>
      </c>
      <c r="I69" s="176"/>
      <c r="J69" s="176">
        <v>1</v>
      </c>
      <c r="K69" s="176">
        <v>2</v>
      </c>
      <c r="L69" s="176">
        <v>39</v>
      </c>
      <c r="M69" s="176"/>
      <c r="N69" s="176"/>
      <c r="O69" s="176">
        <v>1</v>
      </c>
      <c r="P69" s="176">
        <v>7</v>
      </c>
      <c r="Q69" s="176">
        <v>5</v>
      </c>
      <c r="R69" s="176">
        <v>25</v>
      </c>
      <c r="S69" s="176">
        <v>5</v>
      </c>
      <c r="T69" s="176">
        <v>2</v>
      </c>
      <c r="U69" s="176">
        <v>16</v>
      </c>
      <c r="V69" s="176">
        <v>19</v>
      </c>
      <c r="W69" s="176">
        <v>6</v>
      </c>
      <c r="X69" s="176">
        <v>344</v>
      </c>
      <c r="Y69" s="181">
        <f t="shared" si="3"/>
        <v>567</v>
      </c>
    </row>
    <row r="70" spans="1:25" ht="31.5" x14ac:dyDescent="0.25">
      <c r="A70" s="180">
        <v>12</v>
      </c>
      <c r="B70" s="265" t="s">
        <v>25</v>
      </c>
      <c r="C70" s="176">
        <v>16</v>
      </c>
      <c r="D70" s="176">
        <v>26</v>
      </c>
      <c r="E70" s="176">
        <v>26</v>
      </c>
      <c r="F70" s="176">
        <v>12</v>
      </c>
      <c r="G70" s="176">
        <v>11</v>
      </c>
      <c r="H70" s="176">
        <v>6</v>
      </c>
      <c r="I70" s="176">
        <v>31</v>
      </c>
      <c r="J70" s="176">
        <v>2</v>
      </c>
      <c r="K70" s="176">
        <v>1</v>
      </c>
      <c r="L70" s="176">
        <v>35</v>
      </c>
      <c r="M70" s="176">
        <v>6</v>
      </c>
      <c r="N70" s="176">
        <v>1</v>
      </c>
      <c r="O70" s="176">
        <v>4</v>
      </c>
      <c r="P70" s="176">
        <v>3</v>
      </c>
      <c r="Q70" s="176">
        <v>11</v>
      </c>
      <c r="R70" s="176">
        <v>12</v>
      </c>
      <c r="S70" s="176">
        <v>7</v>
      </c>
      <c r="T70" s="176">
        <v>18</v>
      </c>
      <c r="U70" s="176">
        <v>24</v>
      </c>
      <c r="V70" s="176">
        <v>12</v>
      </c>
      <c r="W70" s="176">
        <v>3</v>
      </c>
      <c r="X70" s="176">
        <v>147</v>
      </c>
      <c r="Y70" s="181">
        <f t="shared" si="3"/>
        <v>414</v>
      </c>
    </row>
    <row r="71" spans="1:25" x14ac:dyDescent="0.25">
      <c r="A71" s="182"/>
      <c r="B71" s="183" t="s">
        <v>20</v>
      </c>
      <c r="C71" s="181">
        <f>SUM(C59:C70)</f>
        <v>39</v>
      </c>
      <c r="D71" s="181">
        <f t="shared" ref="D71:X71" si="4">SUM(D59:D70)</f>
        <v>39</v>
      </c>
      <c r="E71" s="181">
        <f t="shared" si="4"/>
        <v>101</v>
      </c>
      <c r="F71" s="181">
        <f t="shared" si="4"/>
        <v>31</v>
      </c>
      <c r="G71" s="181">
        <f t="shared" si="4"/>
        <v>21</v>
      </c>
      <c r="H71" s="181">
        <f t="shared" si="4"/>
        <v>35</v>
      </c>
      <c r="I71" s="181">
        <f t="shared" si="4"/>
        <v>34</v>
      </c>
      <c r="J71" s="181">
        <f t="shared" si="4"/>
        <v>5</v>
      </c>
      <c r="K71" s="181">
        <f t="shared" si="4"/>
        <v>3</v>
      </c>
      <c r="L71" s="181">
        <f t="shared" si="4"/>
        <v>97</v>
      </c>
      <c r="M71" s="181">
        <f t="shared" si="4"/>
        <v>19</v>
      </c>
      <c r="N71" s="181">
        <f t="shared" si="4"/>
        <v>8</v>
      </c>
      <c r="O71" s="181">
        <f t="shared" si="4"/>
        <v>9</v>
      </c>
      <c r="P71" s="181">
        <f t="shared" si="4"/>
        <v>26</v>
      </c>
      <c r="Q71" s="181">
        <f t="shared" si="4"/>
        <v>28</v>
      </c>
      <c r="R71" s="181">
        <f t="shared" si="4"/>
        <v>48</v>
      </c>
      <c r="S71" s="181">
        <f t="shared" si="4"/>
        <v>19</v>
      </c>
      <c r="T71" s="181">
        <f t="shared" si="4"/>
        <v>26</v>
      </c>
      <c r="U71" s="181">
        <f t="shared" si="4"/>
        <v>61</v>
      </c>
      <c r="V71" s="181">
        <f t="shared" si="4"/>
        <v>56</v>
      </c>
      <c r="W71" s="181">
        <f t="shared" si="4"/>
        <v>11</v>
      </c>
      <c r="X71" s="181">
        <f t="shared" si="4"/>
        <v>767</v>
      </c>
      <c r="Y71" s="181">
        <v>1483</v>
      </c>
    </row>
    <row r="72" spans="1:25" x14ac:dyDescent="0.25">
      <c r="A72" s="185"/>
      <c r="B72" s="185"/>
      <c r="C72" s="111"/>
      <c r="D72" s="111"/>
      <c r="E72" s="111"/>
      <c r="F72" s="111"/>
      <c r="G72" s="111"/>
      <c r="H72" s="111"/>
      <c r="I72" s="111"/>
      <c r="J72" s="111"/>
      <c r="K72" s="111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spans="1:25" ht="18.75" x14ac:dyDescent="0.3">
      <c r="A73" s="445" t="s">
        <v>84</v>
      </c>
      <c r="B73" s="446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7"/>
    </row>
    <row r="74" spans="1:25" ht="31.5" x14ac:dyDescent="0.25">
      <c r="A74" s="186">
        <v>1</v>
      </c>
      <c r="B74" s="265" t="s">
        <v>275</v>
      </c>
      <c r="C74" s="266">
        <v>3</v>
      </c>
      <c r="D74" s="266">
        <v>1</v>
      </c>
      <c r="E74" s="266">
        <v>12</v>
      </c>
      <c r="F74" s="266">
        <v>5</v>
      </c>
      <c r="G74" s="266">
        <v>6</v>
      </c>
      <c r="H74" s="266">
        <v>8</v>
      </c>
      <c r="I74" s="266">
        <v>1</v>
      </c>
      <c r="J74" s="266">
        <v>1</v>
      </c>
      <c r="K74" s="266">
        <v>3</v>
      </c>
      <c r="L74" s="266">
        <v>6</v>
      </c>
      <c r="M74" s="266">
        <v>3</v>
      </c>
      <c r="N74" s="266">
        <v>5</v>
      </c>
      <c r="O74" s="266">
        <v>2</v>
      </c>
      <c r="P74" s="266">
        <v>0</v>
      </c>
      <c r="Q74" s="266">
        <v>3</v>
      </c>
      <c r="R74" s="266">
        <v>9</v>
      </c>
      <c r="S74" s="266">
        <v>4</v>
      </c>
      <c r="T74" s="266">
        <v>1</v>
      </c>
      <c r="U74" s="266">
        <v>11</v>
      </c>
      <c r="V74" s="266">
        <v>3</v>
      </c>
      <c r="W74" s="266">
        <v>0</v>
      </c>
      <c r="X74" s="266">
        <v>95</v>
      </c>
      <c r="Y74" s="267">
        <v>182</v>
      </c>
    </row>
    <row r="75" spans="1:25" ht="31.5" x14ac:dyDescent="0.25">
      <c r="A75" s="186">
        <v>2</v>
      </c>
      <c r="B75" s="265" t="s">
        <v>276</v>
      </c>
      <c r="C75" s="266">
        <v>2</v>
      </c>
      <c r="D75" s="266">
        <v>5</v>
      </c>
      <c r="E75" s="266">
        <v>4</v>
      </c>
      <c r="F75" s="266">
        <v>0</v>
      </c>
      <c r="G75" s="266">
        <v>5</v>
      </c>
      <c r="H75" s="266">
        <v>4</v>
      </c>
      <c r="I75" s="266">
        <v>1</v>
      </c>
      <c r="J75" s="266">
        <v>0</v>
      </c>
      <c r="K75" s="266">
        <v>1</v>
      </c>
      <c r="L75" s="266">
        <v>1</v>
      </c>
      <c r="M75" s="266">
        <v>1</v>
      </c>
      <c r="N75" s="266">
        <v>1</v>
      </c>
      <c r="O75" s="266">
        <v>2</v>
      </c>
      <c r="P75" s="266">
        <v>1</v>
      </c>
      <c r="Q75" s="266">
        <v>2</v>
      </c>
      <c r="R75" s="266">
        <v>1</v>
      </c>
      <c r="S75" s="266">
        <v>2</v>
      </c>
      <c r="T75" s="266">
        <v>0</v>
      </c>
      <c r="U75" s="266">
        <v>2</v>
      </c>
      <c r="V75" s="266">
        <v>4</v>
      </c>
      <c r="W75" s="266">
        <v>0</v>
      </c>
      <c r="X75" s="266">
        <v>70</v>
      </c>
      <c r="Y75" s="267">
        <f>SUM(C75:X75)</f>
        <v>109</v>
      </c>
    </row>
    <row r="76" spans="1:25" ht="31.5" x14ac:dyDescent="0.25">
      <c r="A76" s="186">
        <v>3</v>
      </c>
      <c r="B76" s="206" t="s">
        <v>277</v>
      </c>
      <c r="C76" s="266">
        <v>2</v>
      </c>
      <c r="D76" s="266">
        <v>2</v>
      </c>
      <c r="E76" s="266">
        <v>4</v>
      </c>
      <c r="F76" s="266">
        <v>3</v>
      </c>
      <c r="G76" s="266">
        <v>0</v>
      </c>
      <c r="H76" s="266">
        <v>1</v>
      </c>
      <c r="I76" s="266">
        <v>1</v>
      </c>
      <c r="J76" s="266">
        <v>0</v>
      </c>
      <c r="K76" s="266">
        <v>0</v>
      </c>
      <c r="L76" s="266">
        <v>0</v>
      </c>
      <c r="M76" s="266">
        <v>7</v>
      </c>
      <c r="N76" s="266">
        <v>1</v>
      </c>
      <c r="O76" s="266">
        <v>0</v>
      </c>
      <c r="P76" s="266">
        <v>1</v>
      </c>
      <c r="Q76" s="266">
        <v>5</v>
      </c>
      <c r="R76" s="266">
        <v>1</v>
      </c>
      <c r="S76" s="266">
        <v>0</v>
      </c>
      <c r="T76" s="266">
        <v>2</v>
      </c>
      <c r="U76" s="266">
        <v>4</v>
      </c>
      <c r="V76" s="266">
        <v>5</v>
      </c>
      <c r="W76" s="266">
        <v>0</v>
      </c>
      <c r="X76" s="266">
        <v>22</v>
      </c>
      <c r="Y76" s="267">
        <f>SUM(C76:X76)</f>
        <v>61</v>
      </c>
    </row>
    <row r="77" spans="1:25" ht="15.75" x14ac:dyDescent="0.25">
      <c r="A77" s="186">
        <v>4</v>
      </c>
      <c r="B77" s="265" t="s">
        <v>278</v>
      </c>
      <c r="C77" s="109">
        <v>0</v>
      </c>
      <c r="D77" s="109">
        <v>0</v>
      </c>
      <c r="E77" s="109">
        <v>1</v>
      </c>
      <c r="F77" s="109">
        <v>1</v>
      </c>
      <c r="G77" s="109">
        <v>1</v>
      </c>
      <c r="H77" s="109">
        <v>0</v>
      </c>
      <c r="I77" s="109">
        <v>1</v>
      </c>
      <c r="J77" s="109">
        <v>0</v>
      </c>
      <c r="K77" s="109">
        <v>0</v>
      </c>
      <c r="L77" s="109">
        <v>1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1</v>
      </c>
      <c r="U77" s="109">
        <v>1</v>
      </c>
      <c r="V77" s="109">
        <v>2</v>
      </c>
      <c r="W77" s="109">
        <v>0</v>
      </c>
      <c r="X77" s="109">
        <v>3</v>
      </c>
      <c r="Y77" s="111">
        <f>SUM(C77:X77)</f>
        <v>12</v>
      </c>
    </row>
    <row r="78" spans="1:25" ht="31.5" x14ac:dyDescent="0.25">
      <c r="A78" s="186">
        <v>5</v>
      </c>
      <c r="B78" s="265" t="s">
        <v>279</v>
      </c>
      <c r="C78" s="109">
        <v>3</v>
      </c>
      <c r="D78" s="109">
        <v>2</v>
      </c>
      <c r="E78" s="109">
        <v>3</v>
      </c>
      <c r="F78" s="109">
        <v>3</v>
      </c>
      <c r="G78" s="109">
        <v>3</v>
      </c>
      <c r="H78" s="109">
        <v>5</v>
      </c>
      <c r="I78" s="109">
        <v>2</v>
      </c>
      <c r="J78" s="109">
        <v>0</v>
      </c>
      <c r="K78" s="109">
        <v>0</v>
      </c>
      <c r="L78" s="109">
        <v>1</v>
      </c>
      <c r="M78" s="109">
        <v>2</v>
      </c>
      <c r="N78" s="109">
        <v>0</v>
      </c>
      <c r="O78" s="109">
        <v>0</v>
      </c>
      <c r="P78" s="109">
        <v>3</v>
      </c>
      <c r="Q78" s="109">
        <v>1</v>
      </c>
      <c r="R78" s="109">
        <v>2</v>
      </c>
      <c r="S78" s="109">
        <v>1</v>
      </c>
      <c r="T78" s="109">
        <v>2</v>
      </c>
      <c r="U78" s="109">
        <v>5</v>
      </c>
      <c r="V78" s="109">
        <v>5</v>
      </c>
      <c r="W78" s="109">
        <v>0</v>
      </c>
      <c r="X78" s="109">
        <v>44</v>
      </c>
      <c r="Y78" s="111">
        <v>85</v>
      </c>
    </row>
    <row r="79" spans="1:25" ht="31.5" x14ac:dyDescent="0.25">
      <c r="A79" s="186">
        <v>6</v>
      </c>
      <c r="B79" s="265" t="s">
        <v>280</v>
      </c>
      <c r="C79" s="109">
        <v>2</v>
      </c>
      <c r="D79" s="109">
        <v>0</v>
      </c>
      <c r="E79" s="109">
        <v>3</v>
      </c>
      <c r="F79" s="109">
        <v>3</v>
      </c>
      <c r="G79" s="109">
        <v>1</v>
      </c>
      <c r="H79" s="109">
        <v>0</v>
      </c>
      <c r="I79" s="109">
        <v>0</v>
      </c>
      <c r="J79" s="109">
        <v>0</v>
      </c>
      <c r="K79" s="109">
        <v>0</v>
      </c>
      <c r="L79" s="109">
        <v>1</v>
      </c>
      <c r="M79" s="109">
        <v>0</v>
      </c>
      <c r="N79" s="109">
        <v>0</v>
      </c>
      <c r="O79" s="109">
        <v>0</v>
      </c>
      <c r="P79" s="109">
        <v>0</v>
      </c>
      <c r="Q79" s="109">
        <v>3</v>
      </c>
      <c r="R79" s="109">
        <v>1</v>
      </c>
      <c r="S79" s="109">
        <v>0</v>
      </c>
      <c r="T79" s="109">
        <v>2</v>
      </c>
      <c r="U79" s="109">
        <v>0</v>
      </c>
      <c r="V79" s="109">
        <v>0</v>
      </c>
      <c r="W79" s="109">
        <v>0</v>
      </c>
      <c r="X79" s="109">
        <v>37</v>
      </c>
      <c r="Y79" s="111">
        <v>53</v>
      </c>
    </row>
    <row r="80" spans="1:25" ht="15.75" x14ac:dyDescent="0.25">
      <c r="A80" s="192">
        <v>7</v>
      </c>
      <c r="B80" s="170" t="s">
        <v>42</v>
      </c>
      <c r="C80" s="109">
        <v>1</v>
      </c>
      <c r="D80" s="109">
        <v>1</v>
      </c>
      <c r="E80" s="109">
        <v>4</v>
      </c>
      <c r="F80" s="109">
        <v>0</v>
      </c>
      <c r="G80" s="109">
        <v>1</v>
      </c>
      <c r="H80" s="109">
        <v>0</v>
      </c>
      <c r="I80" s="109">
        <v>0</v>
      </c>
      <c r="J80" s="109">
        <v>0</v>
      </c>
      <c r="K80" s="109">
        <v>1</v>
      </c>
      <c r="L80" s="109">
        <v>0</v>
      </c>
      <c r="M80" s="109">
        <v>1</v>
      </c>
      <c r="N80" s="109">
        <v>1</v>
      </c>
      <c r="O80" s="109">
        <v>1</v>
      </c>
      <c r="P80" s="109">
        <v>0</v>
      </c>
      <c r="Q80" s="109">
        <v>0</v>
      </c>
      <c r="R80" s="109">
        <v>0</v>
      </c>
      <c r="S80" s="109">
        <v>2</v>
      </c>
      <c r="T80" s="109">
        <v>0</v>
      </c>
      <c r="U80" s="109">
        <v>1</v>
      </c>
      <c r="V80" s="109">
        <v>2</v>
      </c>
      <c r="W80" s="109">
        <v>0</v>
      </c>
      <c r="X80" s="109">
        <v>15</v>
      </c>
      <c r="Y80" s="111">
        <v>31</v>
      </c>
    </row>
    <row r="81" spans="1:25" ht="15.75" x14ac:dyDescent="0.25">
      <c r="A81" s="192">
        <v>8</v>
      </c>
      <c r="B81" s="170" t="s">
        <v>45</v>
      </c>
      <c r="C81" s="109">
        <v>1</v>
      </c>
      <c r="D81" s="109">
        <v>1</v>
      </c>
      <c r="E81" s="109">
        <v>3</v>
      </c>
      <c r="F81" s="109">
        <v>1</v>
      </c>
      <c r="G81" s="109">
        <v>0</v>
      </c>
      <c r="H81" s="109">
        <v>1</v>
      </c>
      <c r="I81" s="109">
        <v>0</v>
      </c>
      <c r="J81" s="109">
        <v>0</v>
      </c>
      <c r="K81" s="109">
        <v>1</v>
      </c>
      <c r="L81" s="109">
        <v>1</v>
      </c>
      <c r="M81" s="109">
        <v>1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2</v>
      </c>
      <c r="T81" s="109">
        <v>0</v>
      </c>
      <c r="U81" s="109">
        <v>1</v>
      </c>
      <c r="V81" s="109">
        <v>1</v>
      </c>
      <c r="W81" s="109">
        <v>0</v>
      </c>
      <c r="X81" s="109">
        <v>12</v>
      </c>
      <c r="Y81" s="111">
        <v>26</v>
      </c>
    </row>
    <row r="82" spans="1:25" ht="15.75" x14ac:dyDescent="0.25">
      <c r="A82" s="192"/>
      <c r="B82" s="268" t="s">
        <v>6</v>
      </c>
      <c r="C82" s="3">
        <v>14</v>
      </c>
      <c r="D82" s="3">
        <v>12</v>
      </c>
      <c r="E82" s="3">
        <v>34</v>
      </c>
      <c r="F82" s="3">
        <v>16</v>
      </c>
      <c r="G82" s="3">
        <v>17</v>
      </c>
      <c r="H82" s="3">
        <v>19</v>
      </c>
      <c r="I82" s="3">
        <v>6</v>
      </c>
      <c r="J82" s="3">
        <v>1</v>
      </c>
      <c r="K82" s="3">
        <v>6</v>
      </c>
      <c r="L82" s="3">
        <v>11</v>
      </c>
      <c r="M82" s="3">
        <v>15</v>
      </c>
      <c r="N82" s="3">
        <v>8</v>
      </c>
      <c r="O82" s="3">
        <v>5</v>
      </c>
      <c r="P82" s="3">
        <v>5</v>
      </c>
      <c r="Q82" s="3">
        <v>14</v>
      </c>
      <c r="R82" s="3">
        <v>14</v>
      </c>
      <c r="S82" s="3">
        <v>11</v>
      </c>
      <c r="T82" s="3">
        <v>8</v>
      </c>
      <c r="U82" s="3">
        <v>25</v>
      </c>
      <c r="V82" s="3">
        <v>22</v>
      </c>
      <c r="W82" s="3">
        <v>0</v>
      </c>
      <c r="X82" s="3">
        <v>296</v>
      </c>
      <c r="Y82" s="3">
        <v>559</v>
      </c>
    </row>
    <row r="83" spans="1:25" ht="18.75" x14ac:dyDescent="0.3">
      <c r="A83" s="193"/>
      <c r="B83" s="439" t="s">
        <v>232</v>
      </c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</row>
    <row r="84" spans="1:25" ht="15.75" x14ac:dyDescent="0.25">
      <c r="A84" s="205">
        <v>1</v>
      </c>
      <c r="B84" s="269" t="s">
        <v>16</v>
      </c>
      <c r="C84" s="205">
        <v>2</v>
      </c>
      <c r="D84" s="205"/>
      <c r="E84" s="205">
        <v>3</v>
      </c>
      <c r="F84" s="205">
        <v>4</v>
      </c>
      <c r="G84" s="205">
        <v>1</v>
      </c>
      <c r="H84" s="205">
        <v>1</v>
      </c>
      <c r="I84" s="205"/>
      <c r="J84" s="205"/>
      <c r="K84" s="205"/>
      <c r="L84" s="205">
        <v>2</v>
      </c>
      <c r="M84" s="205">
        <v>1</v>
      </c>
      <c r="N84" s="205"/>
      <c r="O84" s="205"/>
      <c r="P84" s="205"/>
      <c r="Q84" s="205"/>
      <c r="R84" s="205">
        <v>2</v>
      </c>
      <c r="S84" s="205"/>
      <c r="T84" s="205">
        <v>1</v>
      </c>
      <c r="U84" s="205">
        <v>1</v>
      </c>
      <c r="V84" s="205">
        <v>1</v>
      </c>
      <c r="W84" s="205"/>
      <c r="X84" s="205">
        <v>21</v>
      </c>
      <c r="Y84" s="205">
        <f>SUM(C84:X84)</f>
        <v>40</v>
      </c>
    </row>
    <row r="85" spans="1:25" ht="15.75" x14ac:dyDescent="0.25">
      <c r="A85" s="205">
        <v>2</v>
      </c>
      <c r="B85" s="270" t="s">
        <v>12</v>
      </c>
      <c r="C85" s="205"/>
      <c r="D85" s="205">
        <v>2</v>
      </c>
      <c r="E85" s="205">
        <v>2</v>
      </c>
      <c r="F85" s="205">
        <v>2</v>
      </c>
      <c r="G85" s="205">
        <v>2</v>
      </c>
      <c r="H85" s="205">
        <v>3</v>
      </c>
      <c r="I85" s="205"/>
      <c r="J85" s="205"/>
      <c r="K85" s="205">
        <v>3</v>
      </c>
      <c r="L85" s="205"/>
      <c r="M85" s="205">
        <v>1</v>
      </c>
      <c r="N85" s="205">
        <v>2</v>
      </c>
      <c r="O85" s="205">
        <v>1</v>
      </c>
      <c r="P85" s="205">
        <v>1</v>
      </c>
      <c r="Q85" s="205"/>
      <c r="R85" s="205">
        <v>1</v>
      </c>
      <c r="S85" s="205">
        <v>2</v>
      </c>
      <c r="T85" s="205"/>
      <c r="U85" s="205">
        <v>4</v>
      </c>
      <c r="V85" s="205">
        <v>5</v>
      </c>
      <c r="W85" s="205"/>
      <c r="X85" s="205">
        <v>31</v>
      </c>
      <c r="Y85" s="205">
        <v>62</v>
      </c>
    </row>
    <row r="86" spans="1:25" ht="15.75" x14ac:dyDescent="0.25">
      <c r="A86" s="47">
        <v>3</v>
      </c>
      <c r="B86" s="271" t="s">
        <v>13</v>
      </c>
      <c r="C86" s="266">
        <v>2</v>
      </c>
      <c r="D86" s="266">
        <v>3</v>
      </c>
      <c r="E86" s="266"/>
      <c r="F86" s="266">
        <v>4</v>
      </c>
      <c r="G86" s="266">
        <v>1</v>
      </c>
      <c r="H86" s="266">
        <v>1</v>
      </c>
      <c r="I86" s="266"/>
      <c r="J86" s="266">
        <v>1</v>
      </c>
      <c r="K86" s="266"/>
      <c r="L86" s="266"/>
      <c r="M86" s="266"/>
      <c r="N86" s="266"/>
      <c r="O86" s="266"/>
      <c r="P86" s="266">
        <v>3</v>
      </c>
      <c r="Q86" s="266">
        <v>1</v>
      </c>
      <c r="R86" s="266">
        <v>1</v>
      </c>
      <c r="S86" s="266"/>
      <c r="T86" s="266">
        <v>2</v>
      </c>
      <c r="U86" s="266">
        <v>2</v>
      </c>
      <c r="V86" s="266">
        <v>2</v>
      </c>
      <c r="W86" s="266">
        <v>1</v>
      </c>
      <c r="X86" s="266">
        <v>14</v>
      </c>
      <c r="Y86" s="2">
        <v>38</v>
      </c>
    </row>
    <row r="87" spans="1:25" x14ac:dyDescent="0.25">
      <c r="A87" s="205">
        <v>4</v>
      </c>
      <c r="B87" s="272" t="s">
        <v>14</v>
      </c>
      <c r="C87" s="109">
        <v>2</v>
      </c>
      <c r="D87" s="109">
        <v>1</v>
      </c>
      <c r="E87" s="109">
        <v>3</v>
      </c>
      <c r="F87" s="109">
        <v>4</v>
      </c>
      <c r="G87" s="109">
        <v>1</v>
      </c>
      <c r="H87" s="109">
        <v>3</v>
      </c>
      <c r="I87" s="109"/>
      <c r="J87" s="109"/>
      <c r="K87" s="109"/>
      <c r="L87" s="109"/>
      <c r="M87" s="109">
        <v>3</v>
      </c>
      <c r="N87" s="109"/>
      <c r="O87" s="109"/>
      <c r="P87" s="109"/>
      <c r="Q87" s="109"/>
      <c r="R87" s="109">
        <v>1</v>
      </c>
      <c r="S87" s="109">
        <v>1</v>
      </c>
      <c r="T87" s="109">
        <v>2</v>
      </c>
      <c r="U87" s="109">
        <v>4</v>
      </c>
      <c r="V87" s="109"/>
      <c r="W87" s="109"/>
      <c r="X87" s="109">
        <v>16</v>
      </c>
      <c r="Y87" s="109">
        <v>41</v>
      </c>
    </row>
    <row r="88" spans="1:25" ht="15.75" x14ac:dyDescent="0.25">
      <c r="A88" s="205">
        <v>5</v>
      </c>
      <c r="B88" s="272" t="s">
        <v>15</v>
      </c>
      <c r="C88" s="273">
        <v>5</v>
      </c>
      <c r="D88" s="273">
        <v>4</v>
      </c>
      <c r="E88" s="273">
        <v>6</v>
      </c>
      <c r="F88" s="273">
        <v>6</v>
      </c>
      <c r="G88" s="273">
        <v>10</v>
      </c>
      <c r="H88" s="273">
        <v>5</v>
      </c>
      <c r="I88" s="273">
        <v>0</v>
      </c>
      <c r="J88" s="273">
        <v>0</v>
      </c>
      <c r="K88" s="273">
        <v>4</v>
      </c>
      <c r="L88" s="273">
        <v>3</v>
      </c>
      <c r="M88" s="273">
        <v>0</v>
      </c>
      <c r="N88" s="273">
        <v>3</v>
      </c>
      <c r="O88" s="273">
        <v>2</v>
      </c>
      <c r="P88" s="273">
        <v>1</v>
      </c>
      <c r="Q88" s="273">
        <v>4</v>
      </c>
      <c r="R88" s="273">
        <v>3</v>
      </c>
      <c r="S88" s="273">
        <v>1</v>
      </c>
      <c r="T88" s="273">
        <v>5</v>
      </c>
      <c r="U88" s="273">
        <v>9</v>
      </c>
      <c r="V88" s="273">
        <v>10</v>
      </c>
      <c r="W88" s="273">
        <v>2</v>
      </c>
      <c r="X88" s="273">
        <v>66</v>
      </c>
      <c r="Y88" s="274">
        <v>149</v>
      </c>
    </row>
    <row r="89" spans="1:25" x14ac:dyDescent="0.25">
      <c r="A89" s="205"/>
      <c r="B89" s="275" t="s">
        <v>6</v>
      </c>
      <c r="C89" s="274">
        <v>11</v>
      </c>
      <c r="D89" s="274">
        <v>10</v>
      </c>
      <c r="E89" s="274">
        <v>14</v>
      </c>
      <c r="F89" s="274">
        <v>20</v>
      </c>
      <c r="G89" s="274">
        <v>15</v>
      </c>
      <c r="H89" s="274">
        <v>13</v>
      </c>
      <c r="I89" s="274"/>
      <c r="J89" s="274">
        <v>1</v>
      </c>
      <c r="K89" s="274">
        <v>7</v>
      </c>
      <c r="L89" s="274">
        <v>5</v>
      </c>
      <c r="M89" s="274">
        <v>5</v>
      </c>
      <c r="N89" s="274">
        <v>5</v>
      </c>
      <c r="O89" s="274">
        <v>3</v>
      </c>
      <c r="P89" s="274">
        <v>5</v>
      </c>
      <c r="Q89" s="274">
        <v>5</v>
      </c>
      <c r="R89" s="274">
        <v>8</v>
      </c>
      <c r="S89" s="274">
        <v>4</v>
      </c>
      <c r="T89" s="274">
        <v>10</v>
      </c>
      <c r="U89" s="274">
        <v>20</v>
      </c>
      <c r="V89" s="274">
        <v>18</v>
      </c>
      <c r="W89" s="274">
        <v>3</v>
      </c>
      <c r="X89" s="274">
        <v>148</v>
      </c>
      <c r="Y89" s="274">
        <v>330</v>
      </c>
    </row>
    <row r="90" spans="1:25" ht="18.75" x14ac:dyDescent="0.3">
      <c r="A90" s="109"/>
      <c r="B90" s="448" t="s">
        <v>87</v>
      </c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50"/>
    </row>
    <row r="91" spans="1:25" ht="15.75" x14ac:dyDescent="0.25">
      <c r="A91" s="109">
        <v>1</v>
      </c>
      <c r="B91" s="276" t="s">
        <v>10</v>
      </c>
      <c r="C91" s="266">
        <v>3</v>
      </c>
      <c r="D91" s="266">
        <v>2</v>
      </c>
      <c r="E91" s="266">
        <v>1</v>
      </c>
      <c r="F91" s="266">
        <v>1</v>
      </c>
      <c r="G91" s="266">
        <v>2</v>
      </c>
      <c r="H91" s="266">
        <v>3</v>
      </c>
      <c r="I91" s="266"/>
      <c r="J91" s="266">
        <v>1</v>
      </c>
      <c r="K91" s="266"/>
      <c r="L91" s="266">
        <v>3</v>
      </c>
      <c r="M91" s="266">
        <v>2</v>
      </c>
      <c r="N91" s="266"/>
      <c r="O91" s="266"/>
      <c r="P91" s="266">
        <v>1</v>
      </c>
      <c r="Q91" s="266">
        <v>1</v>
      </c>
      <c r="R91" s="266"/>
      <c r="S91" s="266"/>
      <c r="T91" s="266"/>
      <c r="U91" s="266">
        <v>2</v>
      </c>
      <c r="V91" s="266">
        <v>4</v>
      </c>
      <c r="W91" s="266"/>
      <c r="X91" s="266">
        <v>22</v>
      </c>
      <c r="Y91" s="277">
        <v>48</v>
      </c>
    </row>
    <row r="92" spans="1:25" ht="15.75" x14ac:dyDescent="0.25">
      <c r="A92" s="109">
        <v>2</v>
      </c>
      <c r="B92" s="278" t="s">
        <v>281</v>
      </c>
      <c r="C92" s="266"/>
      <c r="D92" s="266">
        <v>5</v>
      </c>
      <c r="E92" s="266">
        <v>5</v>
      </c>
      <c r="F92" s="266">
        <v>3</v>
      </c>
      <c r="G92" s="266">
        <v>8</v>
      </c>
      <c r="H92" s="266">
        <v>1</v>
      </c>
      <c r="I92" s="266"/>
      <c r="J92" s="266"/>
      <c r="K92" s="266"/>
      <c r="L92" s="266">
        <v>3</v>
      </c>
      <c r="M92" s="266"/>
      <c r="N92" s="266"/>
      <c r="O92" s="266"/>
      <c r="P92" s="266"/>
      <c r="Q92" s="266"/>
      <c r="R92" s="266">
        <v>3</v>
      </c>
      <c r="S92" s="266">
        <v>1</v>
      </c>
      <c r="T92" s="266">
        <v>1</v>
      </c>
      <c r="U92" s="266">
        <v>2</v>
      </c>
      <c r="V92" s="266">
        <v>5</v>
      </c>
      <c r="W92" s="266"/>
      <c r="X92" s="266">
        <v>24</v>
      </c>
      <c r="Y92" s="266">
        <f>SUM(C92:X92)</f>
        <v>61</v>
      </c>
    </row>
    <row r="93" spans="1:25" ht="15.75" x14ac:dyDescent="0.25">
      <c r="A93" s="203"/>
      <c r="B93" s="279" t="s">
        <v>20</v>
      </c>
      <c r="C93" s="204">
        <v>3</v>
      </c>
      <c r="D93" s="204">
        <v>7</v>
      </c>
      <c r="E93" s="204">
        <v>6</v>
      </c>
      <c r="F93" s="204">
        <v>4</v>
      </c>
      <c r="G93" s="204">
        <v>10</v>
      </c>
      <c r="H93" s="204">
        <v>4</v>
      </c>
      <c r="I93" s="204"/>
      <c r="J93" s="204">
        <v>1</v>
      </c>
      <c r="K93" s="204"/>
      <c r="L93" s="204">
        <v>6</v>
      </c>
      <c r="M93" s="204">
        <v>2</v>
      </c>
      <c r="N93" s="204"/>
      <c r="O93" s="204"/>
      <c r="P93" s="204">
        <v>1</v>
      </c>
      <c r="Q93" s="204">
        <v>1</v>
      </c>
      <c r="R93" s="204">
        <v>3</v>
      </c>
      <c r="S93" s="204">
        <v>1</v>
      </c>
      <c r="T93" s="204">
        <v>1</v>
      </c>
      <c r="U93" s="204">
        <v>4</v>
      </c>
      <c r="V93" s="204">
        <v>9</v>
      </c>
      <c r="W93" s="204"/>
      <c r="X93" s="204">
        <v>46</v>
      </c>
      <c r="Y93" s="204">
        <v>109</v>
      </c>
    </row>
    <row r="94" spans="1:25" ht="18.75" x14ac:dyDescent="0.3">
      <c r="A94" s="2"/>
      <c r="B94" s="437" t="s">
        <v>282</v>
      </c>
      <c r="C94" s="437"/>
      <c r="D94" s="437"/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</row>
    <row r="95" spans="1:25" ht="45" x14ac:dyDescent="0.25">
      <c r="A95" s="109">
        <v>1</v>
      </c>
      <c r="B95" s="276" t="s">
        <v>234</v>
      </c>
      <c r="C95" s="109">
        <v>1</v>
      </c>
      <c r="D95" s="109">
        <v>2</v>
      </c>
      <c r="E95" s="109"/>
      <c r="F95" s="109">
        <v>8</v>
      </c>
      <c r="G95" s="109"/>
      <c r="H95" s="109">
        <v>6</v>
      </c>
      <c r="I95" s="109"/>
      <c r="J95" s="109"/>
      <c r="K95" s="109"/>
      <c r="L95" s="109">
        <v>6</v>
      </c>
      <c r="M95" s="109">
        <v>3</v>
      </c>
      <c r="N95" s="109">
        <v>1</v>
      </c>
      <c r="O95" s="109">
        <v>1</v>
      </c>
      <c r="P95" s="109">
        <v>1</v>
      </c>
      <c r="Q95" s="109">
        <v>2</v>
      </c>
      <c r="R95" s="109">
        <v>4</v>
      </c>
      <c r="S95" s="109">
        <v>2</v>
      </c>
      <c r="T95" s="109"/>
      <c r="U95" s="109">
        <v>2</v>
      </c>
      <c r="V95" s="109">
        <v>3</v>
      </c>
      <c r="W95" s="109"/>
      <c r="X95" s="109">
        <v>34</v>
      </c>
      <c r="Y95" s="109">
        <v>76</v>
      </c>
    </row>
    <row r="96" spans="1:25" x14ac:dyDescent="0.25">
      <c r="A96" s="109">
        <v>2</v>
      </c>
      <c r="B96" s="280" t="s">
        <v>235</v>
      </c>
      <c r="C96" s="109">
        <v>1</v>
      </c>
      <c r="D96" s="109"/>
      <c r="E96" s="109"/>
      <c r="F96" s="109"/>
      <c r="G96" s="109"/>
      <c r="H96" s="109">
        <v>4</v>
      </c>
      <c r="I96" s="109"/>
      <c r="J96" s="109"/>
      <c r="K96" s="109"/>
      <c r="L96" s="109">
        <v>1</v>
      </c>
      <c r="M96" s="109"/>
      <c r="N96" s="109"/>
      <c r="O96" s="109"/>
      <c r="P96" s="109"/>
      <c r="Q96" s="109"/>
      <c r="R96" s="109">
        <v>4</v>
      </c>
      <c r="S96" s="109">
        <v>1</v>
      </c>
      <c r="T96" s="109"/>
      <c r="U96" s="109"/>
      <c r="V96" s="109"/>
      <c r="W96" s="109"/>
      <c r="X96" s="109">
        <v>42</v>
      </c>
      <c r="Y96" s="109">
        <v>53</v>
      </c>
    </row>
    <row r="97" spans="1:25" x14ac:dyDescent="0.25">
      <c r="A97" s="109">
        <v>3</v>
      </c>
      <c r="B97" s="280" t="s">
        <v>236</v>
      </c>
      <c r="C97" s="109"/>
      <c r="D97" s="109">
        <v>1</v>
      </c>
      <c r="E97" s="109"/>
      <c r="F97" s="109"/>
      <c r="G97" s="109"/>
      <c r="H97" s="109">
        <v>2</v>
      </c>
      <c r="I97" s="109"/>
      <c r="J97" s="109"/>
      <c r="K97" s="109"/>
      <c r="L97" s="109"/>
      <c r="M97" s="109"/>
      <c r="N97" s="109">
        <v>3</v>
      </c>
      <c r="O97" s="109"/>
      <c r="P97" s="109">
        <v>1</v>
      </c>
      <c r="Q97" s="109">
        <v>1</v>
      </c>
      <c r="R97" s="109"/>
      <c r="S97" s="109"/>
      <c r="T97" s="109"/>
      <c r="U97" s="109"/>
      <c r="V97" s="109">
        <v>3</v>
      </c>
      <c r="W97" s="109"/>
      <c r="X97" s="109">
        <v>20</v>
      </c>
      <c r="Y97" s="109">
        <v>31</v>
      </c>
    </row>
    <row r="98" spans="1:25" x14ac:dyDescent="0.25">
      <c r="A98" s="109">
        <v>4</v>
      </c>
      <c r="B98" s="281" t="s">
        <v>237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>
        <v>7</v>
      </c>
      <c r="V98" s="109">
        <v>2</v>
      </c>
      <c r="W98" s="109"/>
      <c r="X98" s="109">
        <v>7</v>
      </c>
      <c r="Y98" s="109">
        <v>16</v>
      </c>
    </row>
    <row r="99" spans="1:25" x14ac:dyDescent="0.25">
      <c r="A99" s="109">
        <v>5</v>
      </c>
      <c r="B99" s="281" t="s">
        <v>238</v>
      </c>
      <c r="C99" s="109"/>
      <c r="D99" s="109"/>
      <c r="E99" s="109"/>
      <c r="F99" s="109">
        <v>11</v>
      </c>
      <c r="G99" s="109"/>
      <c r="H99" s="109"/>
      <c r="I99" s="109"/>
      <c r="J99" s="109"/>
      <c r="K99" s="109"/>
      <c r="L99" s="109"/>
      <c r="M99" s="109"/>
      <c r="N99" s="109">
        <v>9</v>
      </c>
      <c r="O99" s="109"/>
      <c r="P99" s="109">
        <v>4</v>
      </c>
      <c r="Q99" s="109"/>
      <c r="R99" s="109"/>
      <c r="S99" s="109"/>
      <c r="T99" s="109"/>
      <c r="U99" s="109">
        <v>3</v>
      </c>
      <c r="V99" s="109">
        <v>1</v>
      </c>
      <c r="W99" s="109"/>
      <c r="X99" s="109">
        <v>20</v>
      </c>
      <c r="Y99" s="109">
        <v>48</v>
      </c>
    </row>
    <row r="100" spans="1:25" x14ac:dyDescent="0.25">
      <c r="A100" s="2"/>
      <c r="B100" s="3" t="s">
        <v>20</v>
      </c>
      <c r="C100" s="2">
        <v>2</v>
      </c>
      <c r="D100" s="2">
        <v>3</v>
      </c>
      <c r="E100" s="2"/>
      <c r="F100" s="2">
        <v>8</v>
      </c>
      <c r="G100" s="2"/>
      <c r="H100" s="2">
        <v>12</v>
      </c>
      <c r="I100" s="2"/>
      <c r="J100" s="2"/>
      <c r="K100" s="2"/>
      <c r="L100" s="2">
        <v>7</v>
      </c>
      <c r="M100" s="2">
        <v>3</v>
      </c>
      <c r="N100" s="2">
        <v>4</v>
      </c>
      <c r="O100" s="2">
        <v>1</v>
      </c>
      <c r="P100" s="2">
        <v>2</v>
      </c>
      <c r="Q100" s="2">
        <v>3</v>
      </c>
      <c r="R100" s="2">
        <v>8</v>
      </c>
      <c r="S100" s="2">
        <v>3</v>
      </c>
      <c r="T100" s="2"/>
      <c r="U100" s="2">
        <v>2</v>
      </c>
      <c r="V100" s="2">
        <v>6</v>
      </c>
      <c r="W100" s="2"/>
      <c r="X100" s="2">
        <v>96</v>
      </c>
      <c r="Y100" s="3">
        <v>224</v>
      </c>
    </row>
    <row r="101" spans="1:25" ht="18.75" x14ac:dyDescent="0.3">
      <c r="A101" s="2"/>
      <c r="B101" s="438" t="s">
        <v>239</v>
      </c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  <c r="T101" s="439"/>
      <c r="U101" s="439"/>
      <c r="V101" s="439"/>
      <c r="W101" s="439"/>
      <c r="X101" s="439"/>
      <c r="Y101" s="439"/>
    </row>
    <row r="102" spans="1:25" ht="15.75" x14ac:dyDescent="0.25">
      <c r="A102" s="205"/>
      <c r="B102" s="282" t="s">
        <v>240</v>
      </c>
      <c r="C102" s="203"/>
      <c r="D102" s="203"/>
      <c r="E102" s="203"/>
      <c r="F102" s="203">
        <v>2</v>
      </c>
      <c r="G102" s="203"/>
      <c r="H102" s="203">
        <v>1</v>
      </c>
      <c r="I102" s="203"/>
      <c r="J102" s="203">
        <v>1</v>
      </c>
      <c r="K102" s="203"/>
      <c r="L102" s="205">
        <v>1</v>
      </c>
      <c r="M102" s="205"/>
      <c r="N102" s="205">
        <v>1</v>
      </c>
      <c r="O102" s="205"/>
      <c r="P102" s="205"/>
      <c r="Q102" s="205"/>
      <c r="R102" s="205"/>
      <c r="S102" s="205"/>
      <c r="T102" s="205"/>
      <c r="U102" s="205"/>
      <c r="V102" s="205"/>
      <c r="W102" s="205"/>
      <c r="X102" s="205">
        <v>11</v>
      </c>
      <c r="Y102" s="203">
        <v>17</v>
      </c>
    </row>
    <row r="103" spans="1:25" ht="18.75" x14ac:dyDescent="0.3">
      <c r="A103" s="1"/>
      <c r="B103" s="437" t="s">
        <v>111</v>
      </c>
      <c r="C103" s="440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</row>
    <row r="104" spans="1:25" ht="31.5" x14ac:dyDescent="0.25">
      <c r="A104" s="1"/>
      <c r="B104" s="283" t="s">
        <v>241</v>
      </c>
      <c r="C104" s="273">
        <v>1</v>
      </c>
      <c r="D104" s="273">
        <v>2</v>
      </c>
      <c r="E104" s="273">
        <v>5</v>
      </c>
      <c r="F104" s="273">
        <v>10</v>
      </c>
      <c r="G104" s="273">
        <v>0</v>
      </c>
      <c r="H104" s="273">
        <v>12</v>
      </c>
      <c r="I104" s="273">
        <v>1</v>
      </c>
      <c r="J104" s="273">
        <v>0</v>
      </c>
      <c r="K104" s="273">
        <v>0</v>
      </c>
      <c r="L104" s="273">
        <v>3</v>
      </c>
      <c r="M104" s="273">
        <v>8</v>
      </c>
      <c r="N104" s="273">
        <v>2</v>
      </c>
      <c r="O104" s="273">
        <v>0</v>
      </c>
      <c r="P104" s="273">
        <v>1</v>
      </c>
      <c r="Q104" s="273">
        <v>1</v>
      </c>
      <c r="R104" s="273">
        <v>0</v>
      </c>
      <c r="S104" s="273">
        <v>0</v>
      </c>
      <c r="T104" s="273">
        <v>0</v>
      </c>
      <c r="U104" s="273">
        <v>10</v>
      </c>
      <c r="V104" s="273">
        <v>1</v>
      </c>
      <c r="W104" s="273">
        <v>0</v>
      </c>
      <c r="X104" s="273">
        <v>67</v>
      </c>
      <c r="Y104" s="85">
        <v>123</v>
      </c>
    </row>
    <row r="105" spans="1:25" ht="21" x14ac:dyDescent="0.35">
      <c r="A105" s="1"/>
      <c r="B105" s="161" t="s">
        <v>69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61">
        <f>SUM(Y71+Y82+Y89+Y93+Y100+Y102+Y104+Z110)</f>
        <v>2845</v>
      </c>
    </row>
  </sheetData>
  <mergeCells count="16">
    <mergeCell ref="B49:Z49"/>
    <mergeCell ref="B51:Z51"/>
    <mergeCell ref="C1:Z1"/>
    <mergeCell ref="B4:Z4"/>
    <mergeCell ref="A19:Z19"/>
    <mergeCell ref="B30:Z30"/>
    <mergeCell ref="C38:Z38"/>
    <mergeCell ref="B42:Z42"/>
    <mergeCell ref="B94:Y94"/>
    <mergeCell ref="B101:Y101"/>
    <mergeCell ref="B103:Y103"/>
    <mergeCell ref="C55:Y55"/>
    <mergeCell ref="B58:Y58"/>
    <mergeCell ref="A73:Y73"/>
    <mergeCell ref="B83:Y83"/>
    <mergeCell ref="B90:Y9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opLeftCell="C58" workbookViewId="0">
      <selection activeCell="A35" sqref="A35:X67"/>
    </sheetView>
  </sheetViews>
  <sheetFormatPr defaultRowHeight="15" x14ac:dyDescent="0.25"/>
  <cols>
    <col min="1" max="1" width="34" customWidth="1"/>
  </cols>
  <sheetData>
    <row r="1" spans="1:24" ht="15.75" x14ac:dyDescent="0.25">
      <c r="A1" s="160"/>
      <c r="B1" s="381" t="s">
        <v>243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382"/>
    </row>
    <row r="2" spans="1:24" ht="21" x14ac:dyDescent="0.35">
      <c r="A2" s="157"/>
      <c r="B2" s="160"/>
      <c r="C2" s="160"/>
      <c r="D2" s="160"/>
      <c r="E2" s="160"/>
      <c r="F2" s="239"/>
      <c r="G2" s="193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24" ht="63" x14ac:dyDescent="0.25">
      <c r="A3" s="157" t="s">
        <v>217</v>
      </c>
      <c r="B3" s="20" t="s">
        <v>52</v>
      </c>
      <c r="C3" s="42" t="s">
        <v>218</v>
      </c>
      <c r="D3" s="20" t="s">
        <v>54</v>
      </c>
      <c r="E3" s="20" t="s">
        <v>55</v>
      </c>
      <c r="F3" s="20" t="s">
        <v>56</v>
      </c>
      <c r="G3" s="20" t="s">
        <v>53</v>
      </c>
      <c r="H3" s="20" t="s">
        <v>58</v>
      </c>
      <c r="I3" s="20" t="s">
        <v>70</v>
      </c>
      <c r="J3" s="20" t="s">
        <v>71</v>
      </c>
      <c r="K3" s="20" t="s">
        <v>59</v>
      </c>
      <c r="L3" s="20" t="s">
        <v>60</v>
      </c>
      <c r="M3" s="20" t="s">
        <v>61</v>
      </c>
      <c r="N3" s="20" t="s">
        <v>62</v>
      </c>
      <c r="O3" s="20" t="s">
        <v>63</v>
      </c>
      <c r="P3" s="20" t="s">
        <v>64</v>
      </c>
      <c r="Q3" s="20" t="s">
        <v>65</v>
      </c>
      <c r="R3" s="20" t="s">
        <v>66</v>
      </c>
      <c r="S3" s="20" t="s">
        <v>67</v>
      </c>
      <c r="T3" s="20" t="s">
        <v>72</v>
      </c>
      <c r="U3" s="20" t="s">
        <v>68</v>
      </c>
      <c r="V3" s="20" t="s">
        <v>73</v>
      </c>
      <c r="W3" s="20" t="s">
        <v>220</v>
      </c>
      <c r="X3" s="20" t="s">
        <v>69</v>
      </c>
    </row>
    <row r="4" spans="1:24" ht="18.75" x14ac:dyDescent="0.3">
      <c r="A4" s="465" t="s">
        <v>84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</row>
    <row r="5" spans="1:24" ht="47.25" x14ac:dyDescent="0.25">
      <c r="A5" s="240" t="s">
        <v>244</v>
      </c>
      <c r="B5" s="234">
        <v>3</v>
      </c>
      <c r="C5" s="234">
        <v>0</v>
      </c>
      <c r="D5" s="234">
        <v>4</v>
      </c>
      <c r="E5" s="234">
        <v>3</v>
      </c>
      <c r="F5" s="234">
        <v>4</v>
      </c>
      <c r="G5" s="234">
        <v>6</v>
      </c>
      <c r="H5" s="234">
        <v>0</v>
      </c>
      <c r="I5" s="234">
        <v>0</v>
      </c>
      <c r="J5" s="234">
        <v>0</v>
      </c>
      <c r="K5" s="234">
        <v>0</v>
      </c>
      <c r="L5" s="234">
        <v>0</v>
      </c>
      <c r="M5" s="234">
        <v>0</v>
      </c>
      <c r="N5" s="234">
        <v>1</v>
      </c>
      <c r="O5" s="234">
        <v>1</v>
      </c>
      <c r="P5" s="234">
        <v>1</v>
      </c>
      <c r="Q5" s="234">
        <v>5</v>
      </c>
      <c r="R5" s="234">
        <v>5</v>
      </c>
      <c r="S5" s="234">
        <v>1</v>
      </c>
      <c r="T5" s="234">
        <v>0</v>
      </c>
      <c r="U5" s="234">
        <v>2</v>
      </c>
      <c r="V5" s="234">
        <v>1</v>
      </c>
      <c r="W5" s="234">
        <v>112</v>
      </c>
      <c r="X5" s="234">
        <v>149</v>
      </c>
    </row>
    <row r="6" spans="1:24" ht="15.75" x14ac:dyDescent="0.25">
      <c r="A6" s="241" t="s">
        <v>245</v>
      </c>
      <c r="B6" s="242">
        <v>10</v>
      </c>
      <c r="C6" s="242">
        <v>14</v>
      </c>
      <c r="D6" s="242">
        <v>24</v>
      </c>
      <c r="E6" s="242">
        <v>18</v>
      </c>
      <c r="F6" s="242">
        <v>9</v>
      </c>
      <c r="G6" s="242">
        <v>18</v>
      </c>
      <c r="H6" s="242">
        <v>10</v>
      </c>
      <c r="I6" s="242">
        <v>0</v>
      </c>
      <c r="J6" s="242">
        <v>5</v>
      </c>
      <c r="K6" s="242">
        <v>10</v>
      </c>
      <c r="L6" s="242">
        <v>9</v>
      </c>
      <c r="M6" s="242">
        <v>10</v>
      </c>
      <c r="N6" s="242">
        <v>5</v>
      </c>
      <c r="O6" s="242">
        <v>12</v>
      </c>
      <c r="P6" s="242">
        <v>14</v>
      </c>
      <c r="Q6" s="242">
        <v>13</v>
      </c>
      <c r="R6" s="242">
        <v>7</v>
      </c>
      <c r="S6" s="242">
        <v>8</v>
      </c>
      <c r="T6" s="242">
        <v>21</v>
      </c>
      <c r="U6" s="242">
        <v>26</v>
      </c>
      <c r="V6" s="242">
        <v>1</v>
      </c>
      <c r="W6" s="242">
        <v>175</v>
      </c>
      <c r="X6" s="242">
        <v>419</v>
      </c>
    </row>
    <row r="7" spans="1:24" ht="31.5" x14ac:dyDescent="0.25">
      <c r="A7" s="240" t="s">
        <v>246</v>
      </c>
      <c r="B7" s="238">
        <v>0</v>
      </c>
      <c r="C7" s="238">
        <v>0</v>
      </c>
      <c r="D7" s="238">
        <v>1</v>
      </c>
      <c r="E7" s="238">
        <v>1</v>
      </c>
      <c r="F7" s="238">
        <v>0</v>
      </c>
      <c r="G7" s="238">
        <v>2</v>
      </c>
      <c r="H7" s="238">
        <v>0</v>
      </c>
      <c r="I7" s="238">
        <v>0</v>
      </c>
      <c r="J7" s="238">
        <v>0</v>
      </c>
      <c r="K7" s="238">
        <v>0</v>
      </c>
      <c r="L7" s="238">
        <v>0</v>
      </c>
      <c r="M7" s="238">
        <v>0</v>
      </c>
      <c r="N7" s="238">
        <v>1</v>
      </c>
      <c r="O7" s="238">
        <v>0</v>
      </c>
      <c r="P7" s="238">
        <v>0</v>
      </c>
      <c r="Q7" s="238">
        <v>2</v>
      </c>
      <c r="R7" s="238">
        <v>0</v>
      </c>
      <c r="S7" s="238">
        <v>1</v>
      </c>
      <c r="T7" s="238">
        <v>0</v>
      </c>
      <c r="U7" s="238">
        <v>1</v>
      </c>
      <c r="V7" s="238">
        <v>1</v>
      </c>
      <c r="W7" s="238">
        <v>21</v>
      </c>
      <c r="X7" s="238">
        <v>31</v>
      </c>
    </row>
    <row r="8" spans="1:24" ht="15.75" x14ac:dyDescent="0.25">
      <c r="A8" s="241" t="s">
        <v>247</v>
      </c>
      <c r="B8" s="242">
        <v>3</v>
      </c>
      <c r="C8" s="242">
        <v>4</v>
      </c>
      <c r="D8" s="242">
        <v>6</v>
      </c>
      <c r="E8" s="242">
        <v>12</v>
      </c>
      <c r="F8" s="242">
        <v>3</v>
      </c>
      <c r="G8" s="242">
        <v>8</v>
      </c>
      <c r="H8" s="242">
        <v>2</v>
      </c>
      <c r="I8" s="242">
        <v>0</v>
      </c>
      <c r="J8" s="242">
        <v>4</v>
      </c>
      <c r="K8" s="242">
        <v>6</v>
      </c>
      <c r="L8" s="242">
        <v>4</v>
      </c>
      <c r="M8" s="242">
        <v>3</v>
      </c>
      <c r="N8" s="242">
        <v>5</v>
      </c>
      <c r="O8" s="242">
        <v>4</v>
      </c>
      <c r="P8" s="242">
        <v>11</v>
      </c>
      <c r="Q8" s="242">
        <v>11</v>
      </c>
      <c r="R8" s="242">
        <v>1</v>
      </c>
      <c r="S8" s="242">
        <v>5</v>
      </c>
      <c r="T8" s="242">
        <v>14</v>
      </c>
      <c r="U8" s="242">
        <v>14</v>
      </c>
      <c r="V8" s="242">
        <v>2</v>
      </c>
      <c r="W8" s="242">
        <v>119</v>
      </c>
      <c r="X8" s="242">
        <f>SUM(B8:W8)</f>
        <v>241</v>
      </c>
    </row>
    <row r="9" spans="1:24" ht="31.5" x14ac:dyDescent="0.25">
      <c r="A9" s="240" t="s">
        <v>248</v>
      </c>
      <c r="B9" s="107">
        <v>0</v>
      </c>
      <c r="C9" s="107">
        <v>0</v>
      </c>
      <c r="D9" s="107">
        <v>1</v>
      </c>
      <c r="E9" s="107">
        <v>0</v>
      </c>
      <c r="F9" s="107">
        <v>0</v>
      </c>
      <c r="G9" s="107">
        <v>3</v>
      </c>
      <c r="H9" s="107">
        <v>0</v>
      </c>
      <c r="I9" s="107">
        <v>0</v>
      </c>
      <c r="J9" s="107">
        <v>0</v>
      </c>
      <c r="K9" s="107">
        <v>0</v>
      </c>
      <c r="L9" s="107">
        <v>1</v>
      </c>
      <c r="M9" s="107">
        <v>0</v>
      </c>
      <c r="N9" s="107">
        <v>1</v>
      </c>
      <c r="O9" s="107">
        <v>3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31</v>
      </c>
      <c r="X9" s="107">
        <v>40</v>
      </c>
    </row>
    <row r="10" spans="1:24" ht="15.75" x14ac:dyDescent="0.25">
      <c r="A10" s="241" t="s">
        <v>249</v>
      </c>
      <c r="B10" s="243">
        <v>6</v>
      </c>
      <c r="C10" s="243">
        <v>7</v>
      </c>
      <c r="D10" s="243">
        <v>3</v>
      </c>
      <c r="E10" s="243">
        <v>6</v>
      </c>
      <c r="F10" s="243">
        <v>2</v>
      </c>
      <c r="G10" s="243">
        <v>8</v>
      </c>
      <c r="H10" s="243">
        <v>2</v>
      </c>
      <c r="I10" s="243">
        <v>0</v>
      </c>
      <c r="J10" s="243">
        <v>0</v>
      </c>
      <c r="K10" s="243">
        <v>3</v>
      </c>
      <c r="L10" s="243">
        <v>1</v>
      </c>
      <c r="M10" s="243">
        <v>3</v>
      </c>
      <c r="N10" s="243">
        <v>3</v>
      </c>
      <c r="O10" s="243">
        <v>8</v>
      </c>
      <c r="P10" s="243">
        <v>5</v>
      </c>
      <c r="Q10" s="243">
        <v>4</v>
      </c>
      <c r="R10" s="243">
        <v>2</v>
      </c>
      <c r="S10" s="243">
        <v>2</v>
      </c>
      <c r="T10" s="243">
        <v>10</v>
      </c>
      <c r="U10" s="243">
        <v>6</v>
      </c>
      <c r="V10" s="243">
        <v>0</v>
      </c>
      <c r="W10" s="243">
        <v>37</v>
      </c>
      <c r="X10" s="243">
        <v>118</v>
      </c>
    </row>
    <row r="11" spans="1:24" ht="47.25" x14ac:dyDescent="0.25">
      <c r="A11" s="240" t="s">
        <v>250</v>
      </c>
      <c r="B11" s="107">
        <v>3</v>
      </c>
      <c r="C11" s="107">
        <v>0</v>
      </c>
      <c r="D11" s="107">
        <v>3</v>
      </c>
      <c r="E11" s="107">
        <v>1</v>
      </c>
      <c r="F11" s="107">
        <v>2</v>
      </c>
      <c r="G11" s="107">
        <v>3</v>
      </c>
      <c r="H11" s="107">
        <v>0</v>
      </c>
      <c r="I11" s="107">
        <v>1</v>
      </c>
      <c r="J11" s="107">
        <v>0</v>
      </c>
      <c r="K11" s="107">
        <v>0</v>
      </c>
      <c r="L11" s="107">
        <v>0</v>
      </c>
      <c r="M11" s="107">
        <v>0</v>
      </c>
      <c r="N11" s="107">
        <v>1</v>
      </c>
      <c r="O11" s="107">
        <v>3</v>
      </c>
      <c r="P11" s="107">
        <v>0</v>
      </c>
      <c r="Q11" s="107">
        <v>1</v>
      </c>
      <c r="R11" s="107">
        <v>1</v>
      </c>
      <c r="S11" s="107">
        <v>0</v>
      </c>
      <c r="T11" s="107">
        <v>3</v>
      </c>
      <c r="U11" s="107">
        <v>1</v>
      </c>
      <c r="V11" s="107">
        <v>0</v>
      </c>
      <c r="W11" s="107">
        <v>55</v>
      </c>
      <c r="X11" s="107">
        <v>78</v>
      </c>
    </row>
    <row r="12" spans="1:24" ht="31.5" x14ac:dyDescent="0.25">
      <c r="A12" s="241" t="s">
        <v>251</v>
      </c>
      <c r="B12" s="243">
        <v>8</v>
      </c>
      <c r="C12" s="243">
        <v>5</v>
      </c>
      <c r="D12" s="243">
        <v>10</v>
      </c>
      <c r="E12" s="243">
        <v>8</v>
      </c>
      <c r="F12" s="243">
        <v>3</v>
      </c>
      <c r="G12" s="243">
        <v>11</v>
      </c>
      <c r="H12" s="243">
        <v>4</v>
      </c>
      <c r="I12" s="243">
        <v>0</v>
      </c>
      <c r="J12" s="243">
        <v>0</v>
      </c>
      <c r="K12" s="243">
        <v>4</v>
      </c>
      <c r="L12" s="243">
        <v>5</v>
      </c>
      <c r="M12" s="243">
        <v>5</v>
      </c>
      <c r="N12" s="243">
        <v>4</v>
      </c>
      <c r="O12" s="243">
        <v>8</v>
      </c>
      <c r="P12" s="243">
        <v>6</v>
      </c>
      <c r="Q12" s="243">
        <v>3</v>
      </c>
      <c r="R12" s="243">
        <v>1</v>
      </c>
      <c r="S12" s="243">
        <v>4</v>
      </c>
      <c r="T12" s="243">
        <v>11</v>
      </c>
      <c r="U12" s="243">
        <v>7</v>
      </c>
      <c r="V12" s="243">
        <v>0</v>
      </c>
      <c r="W12" s="243">
        <v>90</v>
      </c>
      <c r="X12" s="243">
        <v>197</v>
      </c>
    </row>
    <row r="13" spans="1:24" ht="31.5" x14ac:dyDescent="0.25">
      <c r="A13" s="240" t="s">
        <v>252</v>
      </c>
      <c r="B13" s="238">
        <v>0</v>
      </c>
      <c r="C13" s="238">
        <v>2</v>
      </c>
      <c r="D13" s="238">
        <v>1</v>
      </c>
      <c r="E13" s="238">
        <v>0</v>
      </c>
      <c r="F13" s="238">
        <v>1</v>
      </c>
      <c r="G13" s="238">
        <v>2</v>
      </c>
      <c r="H13" s="238">
        <v>0</v>
      </c>
      <c r="I13" s="238">
        <v>0</v>
      </c>
      <c r="J13" s="238">
        <v>0</v>
      </c>
      <c r="K13" s="238">
        <v>0</v>
      </c>
      <c r="L13" s="238">
        <v>1</v>
      </c>
      <c r="M13" s="238">
        <v>0</v>
      </c>
      <c r="N13" s="238">
        <v>2</v>
      </c>
      <c r="O13" s="238">
        <v>0</v>
      </c>
      <c r="P13" s="238">
        <v>1</v>
      </c>
      <c r="Q13" s="238">
        <v>2</v>
      </c>
      <c r="R13" s="238">
        <v>1</v>
      </c>
      <c r="S13" s="238">
        <v>0</v>
      </c>
      <c r="T13" s="238">
        <v>1</v>
      </c>
      <c r="U13" s="238">
        <v>1</v>
      </c>
      <c r="V13" s="238">
        <v>0</v>
      </c>
      <c r="W13" s="238">
        <v>41</v>
      </c>
      <c r="X13" s="238">
        <v>56</v>
      </c>
    </row>
    <row r="14" spans="1:24" ht="15.75" x14ac:dyDescent="0.25">
      <c r="A14" s="241" t="s">
        <v>253</v>
      </c>
      <c r="B14" s="242">
        <v>2</v>
      </c>
      <c r="C14" s="242">
        <v>0</v>
      </c>
      <c r="D14" s="242">
        <v>12</v>
      </c>
      <c r="E14" s="242">
        <v>6</v>
      </c>
      <c r="F14" s="242">
        <v>3</v>
      </c>
      <c r="G14" s="242">
        <v>2</v>
      </c>
      <c r="H14" s="242">
        <v>2</v>
      </c>
      <c r="I14" s="242"/>
      <c r="J14" s="242">
        <v>0</v>
      </c>
      <c r="K14" s="242">
        <v>0</v>
      </c>
      <c r="L14" s="242">
        <v>2</v>
      </c>
      <c r="M14" s="242">
        <v>0</v>
      </c>
      <c r="N14" s="242">
        <v>2</v>
      </c>
      <c r="O14" s="242">
        <v>4</v>
      </c>
      <c r="P14" s="242">
        <v>4</v>
      </c>
      <c r="Q14" s="242">
        <v>2</v>
      </c>
      <c r="R14" s="242">
        <v>3</v>
      </c>
      <c r="S14" s="242">
        <v>3</v>
      </c>
      <c r="T14" s="242">
        <v>8</v>
      </c>
      <c r="U14" s="242">
        <v>8</v>
      </c>
      <c r="V14" s="242">
        <v>0</v>
      </c>
      <c r="W14" s="242">
        <v>175</v>
      </c>
      <c r="X14" s="242">
        <f>SUM(B14:W14)</f>
        <v>238</v>
      </c>
    </row>
    <row r="15" spans="1:24" ht="31.5" x14ac:dyDescent="0.25">
      <c r="A15" s="240" t="s">
        <v>254</v>
      </c>
      <c r="B15" s="238">
        <v>0</v>
      </c>
      <c r="C15" s="238">
        <v>0</v>
      </c>
      <c r="D15" s="238">
        <v>1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9</v>
      </c>
      <c r="X15" s="238">
        <v>10</v>
      </c>
    </row>
    <row r="16" spans="1:24" ht="15.75" x14ac:dyDescent="0.25">
      <c r="A16" s="241" t="s">
        <v>255</v>
      </c>
      <c r="B16" s="243">
        <v>2</v>
      </c>
      <c r="C16" s="243">
        <v>0</v>
      </c>
      <c r="D16" s="243">
        <v>4</v>
      </c>
      <c r="E16" s="243">
        <v>5</v>
      </c>
      <c r="F16" s="243">
        <v>4</v>
      </c>
      <c r="G16" s="243">
        <v>4</v>
      </c>
      <c r="H16" s="243">
        <v>1</v>
      </c>
      <c r="I16" s="243">
        <v>0</v>
      </c>
      <c r="J16" s="243">
        <v>0</v>
      </c>
      <c r="K16" s="243">
        <v>1</v>
      </c>
      <c r="L16" s="243">
        <v>1</v>
      </c>
      <c r="M16" s="243">
        <v>0</v>
      </c>
      <c r="N16" s="243">
        <v>0</v>
      </c>
      <c r="O16" s="243">
        <v>2</v>
      </c>
      <c r="P16" s="243">
        <v>2</v>
      </c>
      <c r="Q16" s="243">
        <v>2</v>
      </c>
      <c r="R16" s="243">
        <v>2</v>
      </c>
      <c r="S16" s="243">
        <v>2</v>
      </c>
      <c r="T16" s="243">
        <v>6</v>
      </c>
      <c r="U16" s="243">
        <v>5</v>
      </c>
      <c r="V16" s="243">
        <v>0</v>
      </c>
      <c r="W16" s="243">
        <v>35</v>
      </c>
      <c r="X16" s="243">
        <v>78</v>
      </c>
    </row>
    <row r="17" spans="1:24" ht="15.75" x14ac:dyDescent="0.25">
      <c r="A17" s="240" t="s">
        <v>134</v>
      </c>
      <c r="B17" s="160">
        <f t="shared" ref="B17:X17" si="0">SUM(B5:B16)</f>
        <v>37</v>
      </c>
      <c r="C17" s="160">
        <f t="shared" si="0"/>
        <v>32</v>
      </c>
      <c r="D17" s="160">
        <f t="shared" si="0"/>
        <v>70</v>
      </c>
      <c r="E17" s="160">
        <f t="shared" si="0"/>
        <v>60</v>
      </c>
      <c r="F17" s="160">
        <f t="shared" si="0"/>
        <v>31</v>
      </c>
      <c r="G17" s="160">
        <f t="shared" si="0"/>
        <v>67</v>
      </c>
      <c r="H17" s="160">
        <f t="shared" si="0"/>
        <v>21</v>
      </c>
      <c r="I17" s="160">
        <f t="shared" si="0"/>
        <v>1</v>
      </c>
      <c r="J17" s="160">
        <f t="shared" si="0"/>
        <v>9</v>
      </c>
      <c r="K17" s="160">
        <f t="shared" si="0"/>
        <v>24</v>
      </c>
      <c r="L17" s="160">
        <f t="shared" si="0"/>
        <v>24</v>
      </c>
      <c r="M17" s="160">
        <f t="shared" si="0"/>
        <v>21</v>
      </c>
      <c r="N17" s="160">
        <f t="shared" si="0"/>
        <v>25</v>
      </c>
      <c r="O17" s="160">
        <f t="shared" si="0"/>
        <v>45</v>
      </c>
      <c r="P17" s="160">
        <f t="shared" si="0"/>
        <v>44</v>
      </c>
      <c r="Q17" s="160">
        <f t="shared" si="0"/>
        <v>45</v>
      </c>
      <c r="R17" s="160">
        <f t="shared" si="0"/>
        <v>23</v>
      </c>
      <c r="S17" s="160">
        <f t="shared" si="0"/>
        <v>26</v>
      </c>
      <c r="T17" s="160">
        <f t="shared" si="0"/>
        <v>74</v>
      </c>
      <c r="U17" s="160">
        <f t="shared" si="0"/>
        <v>71</v>
      </c>
      <c r="V17" s="160">
        <f t="shared" si="0"/>
        <v>5</v>
      </c>
      <c r="W17" s="160">
        <f t="shared" si="0"/>
        <v>900</v>
      </c>
      <c r="X17" s="160">
        <f t="shared" si="0"/>
        <v>1655</v>
      </c>
    </row>
    <row r="18" spans="1:24" ht="18.75" x14ac:dyDescent="0.3">
      <c r="A18" s="466" t="s">
        <v>232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</row>
    <row r="19" spans="1:24" ht="31.5" x14ac:dyDescent="0.25">
      <c r="A19" s="240" t="s">
        <v>256</v>
      </c>
      <c r="B19" s="107">
        <v>0</v>
      </c>
      <c r="C19" s="107">
        <v>0</v>
      </c>
      <c r="D19" s="107">
        <v>1</v>
      </c>
      <c r="E19" s="107">
        <v>0</v>
      </c>
      <c r="F19" s="107">
        <v>1</v>
      </c>
      <c r="G19" s="107">
        <v>1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1</v>
      </c>
      <c r="R19" s="107">
        <v>1</v>
      </c>
      <c r="S19" s="107">
        <v>0</v>
      </c>
      <c r="T19" s="107">
        <v>1</v>
      </c>
      <c r="U19" s="107">
        <v>0</v>
      </c>
      <c r="V19" s="107">
        <v>0</v>
      </c>
      <c r="W19" s="107">
        <v>29</v>
      </c>
      <c r="X19" s="160">
        <v>35</v>
      </c>
    </row>
    <row r="20" spans="1:24" ht="15.75" x14ac:dyDescent="0.25">
      <c r="A20" s="241" t="s">
        <v>257</v>
      </c>
      <c r="B20" s="243">
        <v>2</v>
      </c>
      <c r="C20" s="243">
        <v>2</v>
      </c>
      <c r="D20" s="243">
        <v>5</v>
      </c>
      <c r="E20" s="243">
        <v>3</v>
      </c>
      <c r="F20" s="243">
        <v>1</v>
      </c>
      <c r="G20" s="243">
        <v>4</v>
      </c>
      <c r="H20" s="243">
        <v>1</v>
      </c>
      <c r="I20" s="243">
        <v>0</v>
      </c>
      <c r="J20" s="243">
        <v>0</v>
      </c>
      <c r="K20" s="243">
        <v>1</v>
      </c>
      <c r="L20" s="243">
        <v>2</v>
      </c>
      <c r="M20" s="243">
        <v>0</v>
      </c>
      <c r="N20" s="243">
        <v>1</v>
      </c>
      <c r="O20" s="243">
        <v>3</v>
      </c>
      <c r="P20" s="243">
        <v>5</v>
      </c>
      <c r="Q20" s="243">
        <v>0</v>
      </c>
      <c r="R20" s="243">
        <v>1</v>
      </c>
      <c r="S20" s="243">
        <v>1</v>
      </c>
      <c r="T20" s="243">
        <v>4</v>
      </c>
      <c r="U20" s="243">
        <v>6</v>
      </c>
      <c r="V20" s="243">
        <v>0</v>
      </c>
      <c r="W20" s="243">
        <v>35</v>
      </c>
      <c r="X20" s="244">
        <v>85</v>
      </c>
    </row>
    <row r="21" spans="1:24" ht="31.5" x14ac:dyDescent="0.25">
      <c r="A21" s="240" t="s">
        <v>258</v>
      </c>
      <c r="B21" s="238">
        <v>0</v>
      </c>
      <c r="C21" s="238">
        <v>3</v>
      </c>
      <c r="D21" s="238">
        <v>0</v>
      </c>
      <c r="E21" s="238">
        <v>1</v>
      </c>
      <c r="F21" s="238">
        <v>2</v>
      </c>
      <c r="G21" s="238">
        <v>3</v>
      </c>
      <c r="H21" s="238">
        <v>0</v>
      </c>
      <c r="I21" s="238">
        <v>0</v>
      </c>
      <c r="J21" s="238">
        <v>3</v>
      </c>
      <c r="K21" s="238">
        <v>0</v>
      </c>
      <c r="L21" s="238">
        <v>0</v>
      </c>
      <c r="M21" s="238">
        <v>0</v>
      </c>
      <c r="N21" s="238">
        <v>1</v>
      </c>
      <c r="O21" s="238">
        <v>0</v>
      </c>
      <c r="P21" s="238">
        <v>0</v>
      </c>
      <c r="Q21" s="238">
        <v>3</v>
      </c>
      <c r="R21" s="238">
        <v>2</v>
      </c>
      <c r="S21" s="238">
        <v>0</v>
      </c>
      <c r="T21" s="238">
        <v>0</v>
      </c>
      <c r="U21" s="238">
        <v>2</v>
      </c>
      <c r="V21" s="238">
        <v>0</v>
      </c>
      <c r="W21" s="238">
        <v>99</v>
      </c>
      <c r="X21" s="245">
        <v>119</v>
      </c>
    </row>
    <row r="22" spans="1:24" ht="15.75" x14ac:dyDescent="0.25">
      <c r="A22" s="241" t="s">
        <v>259</v>
      </c>
      <c r="B22" s="246">
        <v>9</v>
      </c>
      <c r="C22" s="246">
        <v>14</v>
      </c>
      <c r="D22" s="246">
        <v>23</v>
      </c>
      <c r="E22" s="246">
        <v>11</v>
      </c>
      <c r="F22" s="246">
        <v>10</v>
      </c>
      <c r="G22" s="246">
        <v>16</v>
      </c>
      <c r="H22" s="246">
        <v>9</v>
      </c>
      <c r="I22" s="246">
        <v>0</v>
      </c>
      <c r="J22" s="246">
        <v>5</v>
      </c>
      <c r="K22" s="246">
        <v>9</v>
      </c>
      <c r="L22" s="246">
        <v>11</v>
      </c>
      <c r="M22" s="246">
        <v>6</v>
      </c>
      <c r="N22" s="246">
        <v>6</v>
      </c>
      <c r="O22" s="246">
        <v>10</v>
      </c>
      <c r="P22" s="246">
        <v>9</v>
      </c>
      <c r="Q22" s="246">
        <v>13</v>
      </c>
      <c r="R22" s="246">
        <v>4</v>
      </c>
      <c r="S22" s="246">
        <v>8</v>
      </c>
      <c r="T22" s="246">
        <v>14</v>
      </c>
      <c r="U22" s="246">
        <v>14</v>
      </c>
      <c r="V22" s="246">
        <v>0</v>
      </c>
      <c r="W22" s="246">
        <v>142</v>
      </c>
      <c r="X22" s="181">
        <f>SUM(B22:W22)</f>
        <v>343</v>
      </c>
    </row>
    <row r="23" spans="1:24" ht="31.5" x14ac:dyDescent="0.25">
      <c r="A23" s="240" t="s">
        <v>260</v>
      </c>
      <c r="B23" s="107">
        <v>0</v>
      </c>
      <c r="C23" s="107">
        <v>1</v>
      </c>
      <c r="D23" s="107">
        <v>2</v>
      </c>
      <c r="E23" s="107">
        <v>1</v>
      </c>
      <c r="F23" s="107">
        <v>1</v>
      </c>
      <c r="G23" s="107">
        <v>3</v>
      </c>
      <c r="H23" s="107">
        <v>0</v>
      </c>
      <c r="I23" s="107">
        <v>0</v>
      </c>
      <c r="J23" s="107">
        <v>0</v>
      </c>
      <c r="K23" s="107">
        <v>1</v>
      </c>
      <c r="L23" s="107">
        <v>0</v>
      </c>
      <c r="M23" s="107">
        <v>0</v>
      </c>
      <c r="N23" s="107">
        <v>2</v>
      </c>
      <c r="O23" s="107">
        <v>1</v>
      </c>
      <c r="P23" s="107">
        <v>1</v>
      </c>
      <c r="Q23" s="107">
        <v>1</v>
      </c>
      <c r="R23" s="107">
        <v>1</v>
      </c>
      <c r="S23" s="107">
        <v>0</v>
      </c>
      <c r="T23" s="107">
        <v>2</v>
      </c>
      <c r="U23" s="107">
        <v>1</v>
      </c>
      <c r="V23" s="107">
        <v>0</v>
      </c>
      <c r="W23" s="107">
        <v>43</v>
      </c>
      <c r="X23" s="160">
        <v>61</v>
      </c>
    </row>
    <row r="24" spans="1:24" ht="15.75" x14ac:dyDescent="0.25">
      <c r="A24" s="241" t="s">
        <v>261</v>
      </c>
      <c r="B24" s="243">
        <v>4</v>
      </c>
      <c r="C24" s="243">
        <v>3</v>
      </c>
      <c r="D24" s="243">
        <v>6</v>
      </c>
      <c r="E24" s="243">
        <v>5</v>
      </c>
      <c r="F24" s="243">
        <v>3</v>
      </c>
      <c r="G24" s="243">
        <v>4</v>
      </c>
      <c r="H24" s="243">
        <v>5</v>
      </c>
      <c r="I24" s="243">
        <v>0</v>
      </c>
      <c r="J24" s="243">
        <v>2</v>
      </c>
      <c r="K24" s="243">
        <v>4</v>
      </c>
      <c r="L24" s="243">
        <v>2</v>
      </c>
      <c r="M24" s="243">
        <v>4</v>
      </c>
      <c r="N24" s="243">
        <v>2</v>
      </c>
      <c r="O24" s="243">
        <v>3</v>
      </c>
      <c r="P24" s="243">
        <v>6</v>
      </c>
      <c r="Q24" s="243">
        <v>2</v>
      </c>
      <c r="R24" s="243">
        <v>1</v>
      </c>
      <c r="S24" s="243">
        <v>3</v>
      </c>
      <c r="T24" s="243">
        <v>8</v>
      </c>
      <c r="U24" s="243">
        <v>8</v>
      </c>
      <c r="V24" s="243">
        <v>0</v>
      </c>
      <c r="W24" s="243">
        <v>51</v>
      </c>
      <c r="X24" s="244">
        <v>129</v>
      </c>
    </row>
    <row r="25" spans="1:24" ht="31.5" x14ac:dyDescent="0.25">
      <c r="A25" s="204" t="s">
        <v>262</v>
      </c>
      <c r="B25" s="237">
        <v>0</v>
      </c>
      <c r="C25" s="237">
        <v>0</v>
      </c>
      <c r="D25" s="237">
        <v>1</v>
      </c>
      <c r="E25" s="237">
        <v>0</v>
      </c>
      <c r="F25" s="237">
        <v>1</v>
      </c>
      <c r="G25" s="237">
        <v>2</v>
      </c>
      <c r="H25" s="237">
        <v>0</v>
      </c>
      <c r="I25" s="237">
        <v>0</v>
      </c>
      <c r="J25" s="237">
        <v>1</v>
      </c>
      <c r="K25" s="237">
        <v>0</v>
      </c>
      <c r="L25" s="237">
        <v>0</v>
      </c>
      <c r="M25" s="237">
        <v>0</v>
      </c>
      <c r="N25" s="237">
        <v>0</v>
      </c>
      <c r="O25" s="237">
        <v>0</v>
      </c>
      <c r="P25" s="237">
        <v>0</v>
      </c>
      <c r="Q25" s="237">
        <v>0</v>
      </c>
      <c r="R25" s="237">
        <v>2</v>
      </c>
      <c r="S25" s="237">
        <v>1</v>
      </c>
      <c r="T25" s="237">
        <v>3</v>
      </c>
      <c r="U25" s="237">
        <v>1</v>
      </c>
      <c r="V25" s="237">
        <v>0</v>
      </c>
      <c r="W25" s="237">
        <v>30</v>
      </c>
      <c r="X25" s="160">
        <f>SUM(B25:W25)</f>
        <v>42</v>
      </c>
    </row>
    <row r="26" spans="1:24" ht="15.75" x14ac:dyDescent="0.25">
      <c r="A26" s="241" t="s">
        <v>263</v>
      </c>
      <c r="B26" s="237">
        <v>5</v>
      </c>
      <c r="C26" s="237">
        <v>2</v>
      </c>
      <c r="D26" s="237">
        <v>5</v>
      </c>
      <c r="E26" s="237">
        <v>2</v>
      </c>
      <c r="F26" s="237">
        <v>3</v>
      </c>
      <c r="G26" s="237">
        <v>6</v>
      </c>
      <c r="H26" s="237">
        <v>3</v>
      </c>
      <c r="I26" s="237">
        <v>0</v>
      </c>
      <c r="J26" s="237">
        <v>2</v>
      </c>
      <c r="K26" s="237">
        <v>1</v>
      </c>
      <c r="L26" s="237">
        <v>2</v>
      </c>
      <c r="M26" s="237">
        <v>1</v>
      </c>
      <c r="N26" s="237">
        <v>2</v>
      </c>
      <c r="O26" s="237">
        <v>3</v>
      </c>
      <c r="P26" s="237">
        <v>6</v>
      </c>
      <c r="Q26" s="237">
        <v>0</v>
      </c>
      <c r="R26" s="237">
        <v>2</v>
      </c>
      <c r="S26" s="237">
        <v>2</v>
      </c>
      <c r="T26" s="237">
        <v>3</v>
      </c>
      <c r="U26" s="237">
        <v>5</v>
      </c>
      <c r="V26" s="237">
        <v>0</v>
      </c>
      <c r="W26" s="237">
        <v>37</v>
      </c>
      <c r="X26" s="160">
        <v>92</v>
      </c>
    </row>
    <row r="27" spans="1:24" ht="30" x14ac:dyDescent="0.25">
      <c r="A27" s="54" t="s">
        <v>264</v>
      </c>
      <c r="B27" s="107">
        <v>1</v>
      </c>
      <c r="C27" s="107">
        <v>0</v>
      </c>
      <c r="D27" s="107">
        <v>1</v>
      </c>
      <c r="E27" s="107">
        <v>0</v>
      </c>
      <c r="F27" s="107">
        <v>1</v>
      </c>
      <c r="G27" s="107">
        <v>2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1</v>
      </c>
      <c r="R27" s="107">
        <v>1</v>
      </c>
      <c r="S27" s="107">
        <v>0</v>
      </c>
      <c r="T27" s="107">
        <v>0</v>
      </c>
      <c r="U27" s="107">
        <v>0</v>
      </c>
      <c r="V27" s="107">
        <v>0</v>
      </c>
      <c r="W27" s="107">
        <v>15</v>
      </c>
      <c r="X27" s="107">
        <v>22</v>
      </c>
    </row>
    <row r="28" spans="1:24" x14ac:dyDescent="0.25">
      <c r="A28" s="244" t="s">
        <v>265</v>
      </c>
      <c r="B28" s="243">
        <v>3</v>
      </c>
      <c r="C28" s="243">
        <v>3</v>
      </c>
      <c r="D28" s="243">
        <v>7</v>
      </c>
      <c r="E28" s="243">
        <v>2</v>
      </c>
      <c r="F28" s="243">
        <v>3</v>
      </c>
      <c r="G28" s="243">
        <v>6</v>
      </c>
      <c r="H28" s="243">
        <v>0</v>
      </c>
      <c r="I28" s="243">
        <v>0</v>
      </c>
      <c r="J28" s="243">
        <v>1</v>
      </c>
      <c r="K28" s="243">
        <v>0</v>
      </c>
      <c r="L28" s="243">
        <v>3</v>
      </c>
      <c r="M28" s="243">
        <v>1</v>
      </c>
      <c r="N28" s="243">
        <v>2</v>
      </c>
      <c r="O28" s="243">
        <v>1</v>
      </c>
      <c r="P28" s="243">
        <v>4</v>
      </c>
      <c r="Q28" s="243">
        <v>2</v>
      </c>
      <c r="R28" s="243">
        <v>2</v>
      </c>
      <c r="S28" s="243">
        <v>3</v>
      </c>
      <c r="T28" s="243">
        <v>4</v>
      </c>
      <c r="U28" s="243">
        <v>3</v>
      </c>
      <c r="V28" s="243">
        <v>0</v>
      </c>
      <c r="W28" s="243">
        <v>28</v>
      </c>
      <c r="X28" s="243">
        <v>78</v>
      </c>
    </row>
    <row r="29" spans="1:24" x14ac:dyDescent="0.25">
      <c r="A29" s="247" t="s">
        <v>134</v>
      </c>
      <c r="B29" s="247">
        <f t="shared" ref="B29:X29" si="1">SUM(B19:B28)</f>
        <v>24</v>
      </c>
      <c r="C29" s="247">
        <f t="shared" si="1"/>
        <v>28</v>
      </c>
      <c r="D29" s="247">
        <f t="shared" si="1"/>
        <v>51</v>
      </c>
      <c r="E29" s="247">
        <f t="shared" si="1"/>
        <v>25</v>
      </c>
      <c r="F29" s="247">
        <f t="shared" si="1"/>
        <v>26</v>
      </c>
      <c r="G29" s="247">
        <f t="shared" si="1"/>
        <v>47</v>
      </c>
      <c r="H29" s="247">
        <f t="shared" si="1"/>
        <v>18</v>
      </c>
      <c r="I29" s="247">
        <f t="shared" si="1"/>
        <v>0</v>
      </c>
      <c r="J29" s="247">
        <f t="shared" si="1"/>
        <v>14</v>
      </c>
      <c r="K29" s="247">
        <f t="shared" si="1"/>
        <v>16</v>
      </c>
      <c r="L29" s="247">
        <f t="shared" si="1"/>
        <v>20</v>
      </c>
      <c r="M29" s="247">
        <f t="shared" si="1"/>
        <v>12</v>
      </c>
      <c r="N29" s="247">
        <f t="shared" si="1"/>
        <v>16</v>
      </c>
      <c r="O29" s="247">
        <f t="shared" si="1"/>
        <v>21</v>
      </c>
      <c r="P29" s="247">
        <f t="shared" si="1"/>
        <v>31</v>
      </c>
      <c r="Q29" s="247">
        <f t="shared" si="1"/>
        <v>23</v>
      </c>
      <c r="R29" s="247">
        <f t="shared" si="1"/>
        <v>17</v>
      </c>
      <c r="S29" s="247">
        <f t="shared" si="1"/>
        <v>18</v>
      </c>
      <c r="T29" s="247">
        <f t="shared" si="1"/>
        <v>39</v>
      </c>
      <c r="U29" s="247">
        <f t="shared" si="1"/>
        <v>40</v>
      </c>
      <c r="V29" s="247">
        <f t="shared" si="1"/>
        <v>0</v>
      </c>
      <c r="W29" s="247">
        <f t="shared" si="1"/>
        <v>509</v>
      </c>
      <c r="X29" s="247">
        <f t="shared" si="1"/>
        <v>1006</v>
      </c>
    </row>
    <row r="30" spans="1:24" ht="21" x14ac:dyDescent="0.35">
      <c r="A30" s="467" t="s">
        <v>87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</row>
    <row r="31" spans="1:24" ht="30" x14ac:dyDescent="0.25">
      <c r="A31" s="54" t="s">
        <v>266</v>
      </c>
      <c r="B31" s="107"/>
      <c r="C31" s="107"/>
      <c r="D31" s="107"/>
      <c r="E31" s="107"/>
      <c r="F31" s="107"/>
      <c r="G31" s="238">
        <v>1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>
        <v>20</v>
      </c>
      <c r="X31" s="238">
        <v>23</v>
      </c>
    </row>
    <row r="32" spans="1:24" x14ac:dyDescent="0.25">
      <c r="A32" s="244" t="s">
        <v>267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4"/>
    </row>
    <row r="33" spans="1:24" x14ac:dyDescent="0.25">
      <c r="A33" s="160" t="s">
        <v>134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</row>
    <row r="34" spans="1:24" x14ac:dyDescent="0.25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</row>
    <row r="35" spans="1:24" ht="15.75" x14ac:dyDescent="0.25">
      <c r="A35" s="89"/>
      <c r="B35" s="458" t="s">
        <v>283</v>
      </c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60"/>
    </row>
    <row r="36" spans="1:24" ht="21" x14ac:dyDescent="0.25">
      <c r="A36" s="284"/>
      <c r="B36" s="89"/>
      <c r="C36" s="89"/>
      <c r="D36" s="89"/>
      <c r="E36" s="89"/>
      <c r="F36" s="236"/>
      <c r="G36" s="285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</row>
    <row r="37" spans="1:24" ht="63" x14ac:dyDescent="0.25">
      <c r="A37" s="286" t="s">
        <v>217</v>
      </c>
      <c r="B37" s="144" t="s">
        <v>52</v>
      </c>
      <c r="C37" s="139" t="s">
        <v>218</v>
      </c>
      <c r="D37" s="144" t="s">
        <v>54</v>
      </c>
      <c r="E37" s="144" t="s">
        <v>55</v>
      </c>
      <c r="F37" s="144" t="s">
        <v>56</v>
      </c>
      <c r="G37" s="144" t="s">
        <v>53</v>
      </c>
      <c r="H37" s="144" t="s">
        <v>58</v>
      </c>
      <c r="I37" s="144" t="s">
        <v>70</v>
      </c>
      <c r="J37" s="144" t="s">
        <v>71</v>
      </c>
      <c r="K37" s="144" t="s">
        <v>59</v>
      </c>
      <c r="L37" s="144" t="s">
        <v>60</v>
      </c>
      <c r="M37" s="144" t="s">
        <v>61</v>
      </c>
      <c r="N37" s="144" t="s">
        <v>62</v>
      </c>
      <c r="O37" s="144" t="s">
        <v>63</v>
      </c>
      <c r="P37" s="144" t="s">
        <v>64</v>
      </c>
      <c r="Q37" s="144" t="s">
        <v>65</v>
      </c>
      <c r="R37" s="144" t="s">
        <v>66</v>
      </c>
      <c r="S37" s="144" t="s">
        <v>67</v>
      </c>
      <c r="T37" s="144" t="s">
        <v>72</v>
      </c>
      <c r="U37" s="144" t="s">
        <v>68</v>
      </c>
      <c r="V37" s="144" t="s">
        <v>73</v>
      </c>
      <c r="W37" s="144" t="s">
        <v>220</v>
      </c>
      <c r="X37" s="144" t="s">
        <v>69</v>
      </c>
    </row>
    <row r="38" spans="1:24" ht="18.75" x14ac:dyDescent="0.25">
      <c r="A38" s="461" t="s">
        <v>84</v>
      </c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</row>
    <row r="39" spans="1:24" ht="47.25" x14ac:dyDescent="0.25">
      <c r="A39" s="287" t="s">
        <v>244</v>
      </c>
      <c r="B39" s="234">
        <v>5</v>
      </c>
      <c r="C39" s="234">
        <v>2</v>
      </c>
      <c r="D39" s="234">
        <v>6</v>
      </c>
      <c r="E39" s="234">
        <v>2</v>
      </c>
      <c r="F39" s="234">
        <v>3</v>
      </c>
      <c r="G39" s="234">
        <v>7</v>
      </c>
      <c r="H39" s="234">
        <v>0</v>
      </c>
      <c r="I39" s="234">
        <v>0</v>
      </c>
      <c r="J39" s="234">
        <v>0</v>
      </c>
      <c r="K39" s="234">
        <v>0</v>
      </c>
      <c r="L39" s="234">
        <v>3</v>
      </c>
      <c r="M39" s="234">
        <v>0</v>
      </c>
      <c r="N39" s="234">
        <v>2</v>
      </c>
      <c r="O39" s="234">
        <v>0</v>
      </c>
      <c r="P39" s="234">
        <v>3</v>
      </c>
      <c r="Q39" s="234">
        <v>5</v>
      </c>
      <c r="R39" s="234">
        <v>1</v>
      </c>
      <c r="S39" s="234">
        <v>1</v>
      </c>
      <c r="T39" s="234">
        <v>0</v>
      </c>
      <c r="U39" s="234">
        <v>0</v>
      </c>
      <c r="V39" s="234">
        <v>1</v>
      </c>
      <c r="W39" s="234">
        <v>126</v>
      </c>
      <c r="X39" s="234">
        <v>167</v>
      </c>
    </row>
    <row r="40" spans="1:24" ht="15.75" x14ac:dyDescent="0.25">
      <c r="A40" s="288" t="s">
        <v>245</v>
      </c>
      <c r="B40" s="289">
        <v>13</v>
      </c>
      <c r="C40" s="289">
        <v>16</v>
      </c>
      <c r="D40" s="289">
        <v>19</v>
      </c>
      <c r="E40" s="289">
        <v>15</v>
      </c>
      <c r="F40" s="289">
        <v>9</v>
      </c>
      <c r="G40" s="289">
        <v>17</v>
      </c>
      <c r="H40" s="289">
        <v>11</v>
      </c>
      <c r="I40" s="289">
        <v>2</v>
      </c>
      <c r="J40" s="289">
        <v>4</v>
      </c>
      <c r="K40" s="289">
        <v>10</v>
      </c>
      <c r="L40" s="289">
        <v>9</v>
      </c>
      <c r="M40" s="289">
        <v>10</v>
      </c>
      <c r="N40" s="289">
        <v>5</v>
      </c>
      <c r="O40" s="289">
        <v>12</v>
      </c>
      <c r="P40" s="289">
        <v>13</v>
      </c>
      <c r="Q40" s="289">
        <v>14</v>
      </c>
      <c r="R40" s="289">
        <v>6</v>
      </c>
      <c r="S40" s="289">
        <v>9</v>
      </c>
      <c r="T40" s="289">
        <v>22</v>
      </c>
      <c r="U40" s="289">
        <v>25</v>
      </c>
      <c r="V40" s="289">
        <v>2</v>
      </c>
      <c r="W40" s="289">
        <v>182</v>
      </c>
      <c r="X40" s="289">
        <v>425</v>
      </c>
    </row>
    <row r="41" spans="1:24" ht="31.5" x14ac:dyDescent="0.25">
      <c r="A41" s="287" t="s">
        <v>246</v>
      </c>
      <c r="B41" s="234">
        <v>0</v>
      </c>
      <c r="C41" s="234">
        <v>0</v>
      </c>
      <c r="D41" s="234">
        <v>0</v>
      </c>
      <c r="E41" s="234">
        <v>1</v>
      </c>
      <c r="F41" s="234">
        <v>0</v>
      </c>
      <c r="G41" s="234">
        <v>2</v>
      </c>
      <c r="H41" s="234">
        <v>0</v>
      </c>
      <c r="I41" s="234">
        <v>0</v>
      </c>
      <c r="J41" s="234">
        <v>0</v>
      </c>
      <c r="K41" s="234">
        <v>0</v>
      </c>
      <c r="L41" s="234">
        <v>0</v>
      </c>
      <c r="M41" s="234">
        <v>0</v>
      </c>
      <c r="N41" s="234">
        <v>1</v>
      </c>
      <c r="O41" s="234">
        <v>0</v>
      </c>
      <c r="P41" s="234">
        <v>0</v>
      </c>
      <c r="Q41" s="234">
        <v>4</v>
      </c>
      <c r="R41" s="234">
        <v>1</v>
      </c>
      <c r="S41" s="234">
        <v>1</v>
      </c>
      <c r="T41" s="234">
        <v>0</v>
      </c>
      <c r="U41" s="234">
        <v>1</v>
      </c>
      <c r="V41" s="234">
        <v>1</v>
      </c>
      <c r="W41" s="234">
        <v>25</v>
      </c>
      <c r="X41" s="234">
        <v>37</v>
      </c>
    </row>
    <row r="42" spans="1:24" ht="15.75" x14ac:dyDescent="0.25">
      <c r="A42" s="288" t="s">
        <v>247</v>
      </c>
      <c r="B42" s="289">
        <v>4</v>
      </c>
      <c r="C42" s="289">
        <v>6</v>
      </c>
      <c r="D42" s="289">
        <v>7</v>
      </c>
      <c r="E42" s="289">
        <v>7</v>
      </c>
      <c r="F42" s="289">
        <v>4</v>
      </c>
      <c r="G42" s="289">
        <v>11</v>
      </c>
      <c r="H42" s="289">
        <v>2</v>
      </c>
      <c r="I42" s="289">
        <v>0</v>
      </c>
      <c r="J42" s="289">
        <v>1</v>
      </c>
      <c r="K42" s="289">
        <v>4</v>
      </c>
      <c r="L42" s="289">
        <v>3</v>
      </c>
      <c r="M42" s="289">
        <v>3</v>
      </c>
      <c r="N42" s="289">
        <v>5</v>
      </c>
      <c r="O42" s="289">
        <v>8</v>
      </c>
      <c r="P42" s="289">
        <v>14</v>
      </c>
      <c r="Q42" s="289">
        <v>11</v>
      </c>
      <c r="R42" s="289">
        <v>1</v>
      </c>
      <c r="S42" s="289">
        <v>5</v>
      </c>
      <c r="T42" s="289">
        <v>11</v>
      </c>
      <c r="U42" s="289">
        <v>8</v>
      </c>
      <c r="V42" s="289">
        <v>2</v>
      </c>
      <c r="W42" s="289">
        <v>60</v>
      </c>
      <c r="X42" s="289">
        <v>177</v>
      </c>
    </row>
    <row r="43" spans="1:24" ht="31.5" x14ac:dyDescent="0.25">
      <c r="A43" s="287" t="s">
        <v>248</v>
      </c>
      <c r="B43" s="180">
        <v>1</v>
      </c>
      <c r="C43" s="180">
        <v>1</v>
      </c>
      <c r="D43" s="180">
        <v>3</v>
      </c>
      <c r="E43" s="180">
        <v>0</v>
      </c>
      <c r="F43" s="180">
        <v>1</v>
      </c>
      <c r="G43" s="180">
        <v>5</v>
      </c>
      <c r="H43" s="180">
        <v>0</v>
      </c>
      <c r="I43" s="180">
        <v>0</v>
      </c>
      <c r="J43" s="180">
        <v>0</v>
      </c>
      <c r="K43" s="180">
        <v>0</v>
      </c>
      <c r="L43" s="180">
        <v>1</v>
      </c>
      <c r="M43" s="180">
        <v>0</v>
      </c>
      <c r="N43" s="180">
        <v>0</v>
      </c>
      <c r="O43" s="180">
        <v>1</v>
      </c>
      <c r="P43" s="180">
        <v>0</v>
      </c>
      <c r="Q43" s="180">
        <v>2</v>
      </c>
      <c r="R43" s="180">
        <v>0</v>
      </c>
      <c r="S43" s="180">
        <v>0</v>
      </c>
      <c r="T43" s="180">
        <v>0</v>
      </c>
      <c r="U43" s="180">
        <v>0</v>
      </c>
      <c r="V43" s="180">
        <v>0</v>
      </c>
      <c r="W43" s="180">
        <v>35</v>
      </c>
      <c r="X43" s="180">
        <v>50</v>
      </c>
    </row>
    <row r="44" spans="1:24" ht="15.75" x14ac:dyDescent="0.25">
      <c r="A44" s="288" t="s">
        <v>249</v>
      </c>
      <c r="B44" s="290">
        <v>6</v>
      </c>
      <c r="C44" s="290">
        <v>0</v>
      </c>
      <c r="D44" s="290">
        <v>4</v>
      </c>
      <c r="E44" s="290">
        <v>4</v>
      </c>
      <c r="F44" s="290">
        <v>3</v>
      </c>
      <c r="G44" s="290">
        <v>7</v>
      </c>
      <c r="H44" s="290">
        <v>0</v>
      </c>
      <c r="I44" s="290">
        <v>0</v>
      </c>
      <c r="J44" s="290">
        <v>0</v>
      </c>
      <c r="K44" s="290">
        <v>1</v>
      </c>
      <c r="L44" s="290">
        <v>6</v>
      </c>
      <c r="M44" s="290">
        <v>0</v>
      </c>
      <c r="N44" s="290">
        <v>3</v>
      </c>
      <c r="O44" s="290">
        <v>5</v>
      </c>
      <c r="P44" s="290">
        <v>0</v>
      </c>
      <c r="Q44" s="290">
        <v>4</v>
      </c>
      <c r="R44" s="290">
        <v>4</v>
      </c>
      <c r="S44" s="290">
        <v>2</v>
      </c>
      <c r="T44" s="290">
        <v>12</v>
      </c>
      <c r="U44" s="290">
        <v>6</v>
      </c>
      <c r="V44" s="290">
        <v>1</v>
      </c>
      <c r="W44" s="290">
        <v>13</v>
      </c>
      <c r="X44" s="290">
        <v>81</v>
      </c>
    </row>
    <row r="45" spans="1:24" ht="47.25" x14ac:dyDescent="0.25">
      <c r="A45" s="287" t="s">
        <v>250</v>
      </c>
      <c r="B45" s="180">
        <v>3</v>
      </c>
      <c r="C45" s="180">
        <v>1</v>
      </c>
      <c r="D45" s="180">
        <v>1</v>
      </c>
      <c r="E45" s="180">
        <v>0</v>
      </c>
      <c r="F45" s="180">
        <v>2</v>
      </c>
      <c r="G45" s="180">
        <v>3</v>
      </c>
      <c r="H45" s="180">
        <v>0</v>
      </c>
      <c r="I45" s="180">
        <v>0</v>
      </c>
      <c r="J45" s="180">
        <v>0</v>
      </c>
      <c r="K45" s="180">
        <v>0</v>
      </c>
      <c r="L45" s="180">
        <v>0</v>
      </c>
      <c r="M45" s="180">
        <v>0</v>
      </c>
      <c r="N45" s="180">
        <v>1</v>
      </c>
      <c r="O45" s="180">
        <v>3</v>
      </c>
      <c r="P45" s="180">
        <v>1</v>
      </c>
      <c r="Q45" s="180">
        <v>1</v>
      </c>
      <c r="R45" s="180">
        <v>1</v>
      </c>
      <c r="S45" s="180">
        <v>1</v>
      </c>
      <c r="T45" s="180">
        <v>4</v>
      </c>
      <c r="U45" s="180">
        <v>1</v>
      </c>
      <c r="V45" s="180">
        <v>0</v>
      </c>
      <c r="W45" s="180">
        <v>66</v>
      </c>
      <c r="X45" s="180">
        <v>89</v>
      </c>
    </row>
    <row r="46" spans="1:24" ht="31.5" x14ac:dyDescent="0.25">
      <c r="A46" s="288" t="s">
        <v>251</v>
      </c>
      <c r="B46" s="290">
        <v>7</v>
      </c>
      <c r="C46" s="290">
        <v>6</v>
      </c>
      <c r="D46" s="290">
        <v>14</v>
      </c>
      <c r="E46" s="290">
        <v>7</v>
      </c>
      <c r="F46" s="290">
        <v>4</v>
      </c>
      <c r="G46" s="290">
        <v>11</v>
      </c>
      <c r="H46" s="290">
        <v>2</v>
      </c>
      <c r="I46" s="290">
        <v>0</v>
      </c>
      <c r="J46" s="290">
        <v>1</v>
      </c>
      <c r="K46" s="290">
        <v>2</v>
      </c>
      <c r="L46" s="290">
        <v>4</v>
      </c>
      <c r="M46" s="290">
        <v>3</v>
      </c>
      <c r="N46" s="290">
        <v>2</v>
      </c>
      <c r="O46" s="290">
        <v>14</v>
      </c>
      <c r="P46" s="290">
        <v>3</v>
      </c>
      <c r="Q46" s="290">
        <v>7</v>
      </c>
      <c r="R46" s="290">
        <v>5</v>
      </c>
      <c r="S46" s="290">
        <v>2</v>
      </c>
      <c r="T46" s="290">
        <v>19</v>
      </c>
      <c r="U46" s="290">
        <v>14</v>
      </c>
      <c r="V46" s="290">
        <v>1</v>
      </c>
      <c r="W46" s="290">
        <v>65</v>
      </c>
      <c r="X46" s="290">
        <v>193</v>
      </c>
    </row>
    <row r="47" spans="1:24" ht="31.5" x14ac:dyDescent="0.25">
      <c r="A47" s="287" t="s">
        <v>252</v>
      </c>
      <c r="B47" s="234">
        <v>0</v>
      </c>
      <c r="C47" s="234">
        <v>0</v>
      </c>
      <c r="D47" s="234">
        <v>0</v>
      </c>
      <c r="E47" s="234">
        <v>0</v>
      </c>
      <c r="F47" s="234">
        <v>0</v>
      </c>
      <c r="G47" s="234">
        <v>2</v>
      </c>
      <c r="H47" s="234">
        <v>0</v>
      </c>
      <c r="I47" s="234">
        <v>0</v>
      </c>
      <c r="J47" s="234">
        <v>0</v>
      </c>
      <c r="K47" s="234">
        <v>0</v>
      </c>
      <c r="L47" s="234">
        <v>1</v>
      </c>
      <c r="M47" s="234">
        <v>0</v>
      </c>
      <c r="N47" s="234">
        <v>2</v>
      </c>
      <c r="O47" s="234">
        <v>0</v>
      </c>
      <c r="P47" s="234">
        <v>0</v>
      </c>
      <c r="Q47" s="234">
        <v>1</v>
      </c>
      <c r="R47" s="234">
        <v>0</v>
      </c>
      <c r="S47" s="234">
        <v>0</v>
      </c>
      <c r="T47" s="234">
        <v>0</v>
      </c>
      <c r="U47" s="234">
        <v>2</v>
      </c>
      <c r="V47" s="234">
        <v>0</v>
      </c>
      <c r="W47" s="234">
        <v>52</v>
      </c>
      <c r="X47" s="234">
        <f>SUM(B47:W47)</f>
        <v>60</v>
      </c>
    </row>
    <row r="48" spans="1:24" ht="15.75" x14ac:dyDescent="0.25">
      <c r="A48" s="288" t="s">
        <v>253</v>
      </c>
      <c r="B48" s="289">
        <v>2</v>
      </c>
      <c r="C48" s="289">
        <v>2</v>
      </c>
      <c r="D48" s="289">
        <v>4</v>
      </c>
      <c r="E48" s="289">
        <v>2</v>
      </c>
      <c r="F48" s="289">
        <v>2</v>
      </c>
      <c r="G48" s="289">
        <v>4</v>
      </c>
      <c r="H48" s="289">
        <v>2</v>
      </c>
      <c r="I48" s="289">
        <v>2</v>
      </c>
      <c r="J48" s="289">
        <v>2</v>
      </c>
      <c r="K48" s="289">
        <v>2</v>
      </c>
      <c r="L48" s="289">
        <v>2</v>
      </c>
      <c r="M48" s="289">
        <v>2</v>
      </c>
      <c r="N48" s="289">
        <v>4</v>
      </c>
      <c r="O48" s="289">
        <v>2</v>
      </c>
      <c r="P48" s="289">
        <v>2</v>
      </c>
      <c r="Q48" s="289">
        <v>4</v>
      </c>
      <c r="R48" s="289">
        <v>2</v>
      </c>
      <c r="S48" s="289">
        <v>2</v>
      </c>
      <c r="T48" s="289">
        <v>4</v>
      </c>
      <c r="U48" s="289">
        <v>4</v>
      </c>
      <c r="V48" s="289">
        <v>2</v>
      </c>
      <c r="W48" s="289">
        <v>126</v>
      </c>
      <c r="X48" s="289">
        <f>SUM(B48:W48)</f>
        <v>180</v>
      </c>
    </row>
    <row r="49" spans="1:24" ht="31.5" x14ac:dyDescent="0.25">
      <c r="A49" s="287" t="s">
        <v>254</v>
      </c>
      <c r="B49" s="180">
        <v>0</v>
      </c>
      <c r="C49" s="180">
        <v>0</v>
      </c>
      <c r="D49" s="234">
        <v>1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0</v>
      </c>
      <c r="S49" s="180">
        <v>0</v>
      </c>
      <c r="T49" s="180">
        <v>0</v>
      </c>
      <c r="U49" s="180">
        <v>0</v>
      </c>
      <c r="V49" s="180">
        <v>0</v>
      </c>
      <c r="W49" s="234">
        <v>16</v>
      </c>
      <c r="X49" s="234">
        <f>SUM(B49:W49)</f>
        <v>17</v>
      </c>
    </row>
    <row r="50" spans="1:24" ht="15.75" x14ac:dyDescent="0.25">
      <c r="A50" s="288" t="s">
        <v>255</v>
      </c>
      <c r="B50" s="290">
        <v>1</v>
      </c>
      <c r="C50" s="290">
        <v>1</v>
      </c>
      <c r="D50" s="290">
        <v>2</v>
      </c>
      <c r="E50" s="290"/>
      <c r="F50" s="290">
        <v>1</v>
      </c>
      <c r="G50" s="290">
        <v>2</v>
      </c>
      <c r="H50" s="290">
        <v>1</v>
      </c>
      <c r="I50" s="290">
        <v>1</v>
      </c>
      <c r="J50" s="290">
        <v>1</v>
      </c>
      <c r="K50" s="290">
        <v>1</v>
      </c>
      <c r="L50" s="290">
        <v>1</v>
      </c>
      <c r="M50" s="290">
        <v>1</v>
      </c>
      <c r="N50" s="290">
        <v>0</v>
      </c>
      <c r="O50" s="290">
        <v>1</v>
      </c>
      <c r="P50" s="290">
        <v>1</v>
      </c>
      <c r="Q50" s="290">
        <v>1</v>
      </c>
      <c r="R50" s="290">
        <v>1</v>
      </c>
      <c r="S50" s="290">
        <v>1</v>
      </c>
      <c r="T50" s="290">
        <v>2</v>
      </c>
      <c r="U50" s="290">
        <v>2</v>
      </c>
      <c r="V50" s="290">
        <v>0</v>
      </c>
      <c r="W50" s="290">
        <v>18</v>
      </c>
      <c r="X50" s="290">
        <f>SUM(B50:W50)</f>
        <v>40</v>
      </c>
    </row>
    <row r="51" spans="1:24" ht="15.75" x14ac:dyDescent="0.25">
      <c r="A51" s="287" t="s">
        <v>134</v>
      </c>
      <c r="B51" s="89">
        <v>24</v>
      </c>
      <c r="C51" s="89">
        <v>35</v>
      </c>
      <c r="D51" s="89">
        <v>61</v>
      </c>
      <c r="E51" s="89">
        <v>38</v>
      </c>
      <c r="F51" s="89">
        <v>29</v>
      </c>
      <c r="G51" s="89">
        <v>71</v>
      </c>
      <c r="H51" s="89">
        <v>18</v>
      </c>
      <c r="I51" s="89">
        <v>5</v>
      </c>
      <c r="J51" s="89">
        <v>9</v>
      </c>
      <c r="K51" s="89">
        <v>20</v>
      </c>
      <c r="L51" s="89">
        <v>30</v>
      </c>
      <c r="M51" s="89">
        <v>19</v>
      </c>
      <c r="N51" s="89">
        <v>25</v>
      </c>
      <c r="O51" s="89">
        <v>46</v>
      </c>
      <c r="P51" s="89">
        <v>37</v>
      </c>
      <c r="Q51" s="89">
        <v>54</v>
      </c>
      <c r="R51" s="89">
        <v>22</v>
      </c>
      <c r="S51" s="89">
        <v>24</v>
      </c>
      <c r="T51" s="89">
        <v>74</v>
      </c>
      <c r="U51" s="89">
        <v>63</v>
      </c>
      <c r="V51" s="89">
        <v>10</v>
      </c>
      <c r="W51" s="89">
        <v>766</v>
      </c>
      <c r="X51" s="89">
        <v>1516</v>
      </c>
    </row>
    <row r="52" spans="1:24" ht="18.75" x14ac:dyDescent="0.25">
      <c r="A52" s="462" t="s">
        <v>232</v>
      </c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</row>
    <row r="53" spans="1:24" ht="31.5" x14ac:dyDescent="0.25">
      <c r="A53" s="287" t="s">
        <v>256</v>
      </c>
      <c r="B53" s="180"/>
      <c r="C53" s="180"/>
      <c r="D53" s="180">
        <v>1</v>
      </c>
      <c r="E53" s="180"/>
      <c r="F53" s="180"/>
      <c r="G53" s="180">
        <v>2</v>
      </c>
      <c r="H53" s="180"/>
      <c r="I53" s="180"/>
      <c r="J53" s="180"/>
      <c r="K53" s="180"/>
      <c r="L53" s="180"/>
      <c r="M53" s="180"/>
      <c r="N53" s="180"/>
      <c r="O53" s="180"/>
      <c r="P53" s="180"/>
      <c r="Q53" s="180">
        <v>1</v>
      </c>
      <c r="R53" s="180">
        <v>1</v>
      </c>
      <c r="S53" s="180"/>
      <c r="T53" s="180">
        <v>1</v>
      </c>
      <c r="U53" s="180"/>
      <c r="V53" s="180"/>
      <c r="W53" s="180">
        <v>35</v>
      </c>
      <c r="X53" s="89">
        <f>SUM(B53:W53)</f>
        <v>41</v>
      </c>
    </row>
    <row r="54" spans="1:24" ht="15.75" x14ac:dyDescent="0.25">
      <c r="A54" s="288" t="s">
        <v>257</v>
      </c>
      <c r="B54" s="290">
        <v>4</v>
      </c>
      <c r="C54" s="290">
        <v>3</v>
      </c>
      <c r="D54" s="290">
        <v>1</v>
      </c>
      <c r="E54" s="290">
        <v>3</v>
      </c>
      <c r="F54" s="290">
        <v>3</v>
      </c>
      <c r="G54" s="290">
        <v>6</v>
      </c>
      <c r="H54" s="290"/>
      <c r="I54" s="290"/>
      <c r="J54" s="290"/>
      <c r="K54" s="290">
        <v>1</v>
      </c>
      <c r="L54" s="290">
        <v>3</v>
      </c>
      <c r="M54" s="290"/>
      <c r="N54" s="290"/>
      <c r="O54" s="290">
        <v>7</v>
      </c>
      <c r="P54" s="290">
        <v>5</v>
      </c>
      <c r="Q54" s="290">
        <v>1</v>
      </c>
      <c r="R54" s="290">
        <v>1</v>
      </c>
      <c r="S54" s="290"/>
      <c r="T54" s="290">
        <v>5</v>
      </c>
      <c r="U54" s="290">
        <v>9</v>
      </c>
      <c r="V54" s="290"/>
      <c r="W54" s="290">
        <v>41</v>
      </c>
      <c r="X54" s="291">
        <f>SUM(B54:W54)</f>
        <v>93</v>
      </c>
    </row>
    <row r="55" spans="1:24" ht="31.5" x14ac:dyDescent="0.25">
      <c r="A55" s="287" t="s">
        <v>258</v>
      </c>
      <c r="B55" s="234"/>
      <c r="C55" s="234">
        <v>2</v>
      </c>
      <c r="D55" s="234"/>
      <c r="E55" s="234"/>
      <c r="F55" s="234">
        <v>1</v>
      </c>
      <c r="G55" s="234">
        <v>3</v>
      </c>
      <c r="H55" s="234"/>
      <c r="I55" s="234"/>
      <c r="J55" s="234">
        <v>3</v>
      </c>
      <c r="K55" s="234"/>
      <c r="L55" s="234"/>
      <c r="M55" s="234"/>
      <c r="N55" s="234">
        <v>1</v>
      </c>
      <c r="O55" s="234"/>
      <c r="P55" s="234"/>
      <c r="Q55" s="234">
        <v>2</v>
      </c>
      <c r="R55" s="234">
        <v>2</v>
      </c>
      <c r="S55" s="234"/>
      <c r="T55" s="234"/>
      <c r="U55" s="234"/>
      <c r="V55" s="234"/>
      <c r="W55" s="234">
        <v>76</v>
      </c>
      <c r="X55" s="292">
        <v>90</v>
      </c>
    </row>
    <row r="56" spans="1:24" ht="15.75" x14ac:dyDescent="0.25">
      <c r="A56" s="288" t="s">
        <v>259</v>
      </c>
      <c r="B56" s="234">
        <v>13</v>
      </c>
      <c r="C56" s="234">
        <v>14</v>
      </c>
      <c r="D56" s="234">
        <v>27</v>
      </c>
      <c r="E56" s="234">
        <v>13</v>
      </c>
      <c r="F56" s="234">
        <v>8</v>
      </c>
      <c r="G56" s="234">
        <v>16</v>
      </c>
      <c r="H56" s="234">
        <f>-I112</f>
        <v>0</v>
      </c>
      <c r="I56" s="234">
        <v>1</v>
      </c>
      <c r="J56" s="234">
        <v>3</v>
      </c>
      <c r="K56" s="234">
        <v>10</v>
      </c>
      <c r="L56" s="234">
        <v>11</v>
      </c>
      <c r="M56" s="234">
        <v>7</v>
      </c>
      <c r="N56" s="234">
        <v>5</v>
      </c>
      <c r="O56" s="234">
        <v>9</v>
      </c>
      <c r="P56" s="234">
        <v>9</v>
      </c>
      <c r="Q56" s="234">
        <v>13</v>
      </c>
      <c r="R56" s="234">
        <v>5</v>
      </c>
      <c r="S56" s="234">
        <v>10</v>
      </c>
      <c r="T56" s="234">
        <v>14</v>
      </c>
      <c r="U56" s="234">
        <v>15</v>
      </c>
      <c r="V56" s="234">
        <v>1</v>
      </c>
      <c r="W56" s="234">
        <v>55</v>
      </c>
      <c r="X56" s="291">
        <v>259</v>
      </c>
    </row>
    <row r="57" spans="1:24" ht="31.5" x14ac:dyDescent="0.25">
      <c r="A57" s="287" t="s">
        <v>260</v>
      </c>
      <c r="B57" s="180">
        <v>2</v>
      </c>
      <c r="C57" s="180">
        <v>1</v>
      </c>
      <c r="D57" s="180">
        <v>2</v>
      </c>
      <c r="E57" s="180"/>
      <c r="F57" s="180">
        <v>1</v>
      </c>
      <c r="G57" s="180">
        <v>3</v>
      </c>
      <c r="H57" s="180"/>
      <c r="I57" s="180"/>
      <c r="J57" s="180"/>
      <c r="K57" s="180">
        <v>1</v>
      </c>
      <c r="L57" s="180"/>
      <c r="M57" s="180"/>
      <c r="N57" s="180">
        <v>2</v>
      </c>
      <c r="O57" s="180">
        <v>1</v>
      </c>
      <c r="P57" s="180">
        <v>1</v>
      </c>
      <c r="Q57" s="180">
        <v>1</v>
      </c>
      <c r="R57" s="180">
        <v>0</v>
      </c>
      <c r="S57" s="180">
        <v>0</v>
      </c>
      <c r="T57" s="180">
        <v>2</v>
      </c>
      <c r="U57" s="180">
        <v>1</v>
      </c>
      <c r="V57" s="180"/>
      <c r="W57" s="180">
        <v>32</v>
      </c>
      <c r="X57" s="89">
        <v>50</v>
      </c>
    </row>
    <row r="58" spans="1:24" ht="15.75" x14ac:dyDescent="0.25">
      <c r="A58" s="288" t="s">
        <v>261</v>
      </c>
      <c r="B58" s="290">
        <v>5</v>
      </c>
      <c r="C58" s="290">
        <v>3</v>
      </c>
      <c r="D58" s="290">
        <v>6</v>
      </c>
      <c r="E58" s="290">
        <v>3</v>
      </c>
      <c r="F58" s="290">
        <v>3</v>
      </c>
      <c r="G58" s="290">
        <v>4</v>
      </c>
      <c r="H58" s="290"/>
      <c r="I58" s="290"/>
      <c r="J58" s="290">
        <v>2</v>
      </c>
      <c r="K58" s="290">
        <v>4</v>
      </c>
      <c r="L58" s="290">
        <v>2</v>
      </c>
      <c r="M58" s="290">
        <v>3</v>
      </c>
      <c r="N58" s="290">
        <v>2</v>
      </c>
      <c r="O58" s="290">
        <v>1</v>
      </c>
      <c r="P58" s="290">
        <v>3</v>
      </c>
      <c r="Q58" s="290">
        <v>0</v>
      </c>
      <c r="R58" s="290">
        <v>1</v>
      </c>
      <c r="S58" s="290">
        <v>3</v>
      </c>
      <c r="T58" s="290">
        <v>8</v>
      </c>
      <c r="U58" s="290">
        <v>8</v>
      </c>
      <c r="V58" s="290"/>
      <c r="W58" s="290">
        <v>48</v>
      </c>
      <c r="X58" s="291">
        <v>109</v>
      </c>
    </row>
    <row r="59" spans="1:24" ht="31.5" x14ac:dyDescent="0.25">
      <c r="A59" s="227" t="s">
        <v>262</v>
      </c>
      <c r="B59" s="224"/>
      <c r="C59" s="224"/>
      <c r="D59" s="224">
        <v>1</v>
      </c>
      <c r="E59" s="224"/>
      <c r="F59" s="224">
        <v>1</v>
      </c>
      <c r="G59" s="224">
        <v>2</v>
      </c>
      <c r="H59" s="224"/>
      <c r="I59" s="224"/>
      <c r="J59" s="224">
        <v>1</v>
      </c>
      <c r="K59" s="224"/>
      <c r="L59" s="224">
        <v>1</v>
      </c>
      <c r="M59" s="224"/>
      <c r="N59" s="224"/>
      <c r="O59" s="224"/>
      <c r="P59" s="224"/>
      <c r="Q59" s="224"/>
      <c r="R59" s="224">
        <v>2</v>
      </c>
      <c r="S59" s="224">
        <v>1</v>
      </c>
      <c r="T59" s="224">
        <v>3</v>
      </c>
      <c r="U59" s="224">
        <v>1</v>
      </c>
      <c r="V59" s="224"/>
      <c r="W59" s="224">
        <v>27</v>
      </c>
      <c r="X59" s="224">
        <f>SUM(B59:W59)</f>
        <v>40</v>
      </c>
    </row>
    <row r="60" spans="1:24" ht="15.75" x14ac:dyDescent="0.25">
      <c r="A60" s="288" t="s">
        <v>263</v>
      </c>
      <c r="B60" s="224">
        <v>5</v>
      </c>
      <c r="C60" s="224">
        <v>1</v>
      </c>
      <c r="D60" s="224">
        <v>2</v>
      </c>
      <c r="E60" s="224">
        <v>1</v>
      </c>
      <c r="F60" s="224">
        <v>2</v>
      </c>
      <c r="G60" s="224">
        <v>4</v>
      </c>
      <c r="H60" s="224">
        <v>4</v>
      </c>
      <c r="I60" s="224"/>
      <c r="J60" s="224">
        <v>2</v>
      </c>
      <c r="K60" s="224">
        <v>1</v>
      </c>
      <c r="L60" s="224">
        <v>3</v>
      </c>
      <c r="M60" s="224">
        <v>1</v>
      </c>
      <c r="N60" s="224">
        <v>1</v>
      </c>
      <c r="O60" s="224">
        <v>3</v>
      </c>
      <c r="P60" s="224">
        <v>4</v>
      </c>
      <c r="Q60" s="224"/>
      <c r="R60" s="224">
        <v>2</v>
      </c>
      <c r="S60" s="224">
        <v>3</v>
      </c>
      <c r="T60" s="224">
        <v>5</v>
      </c>
      <c r="U60" s="224">
        <v>5</v>
      </c>
      <c r="V60" s="224"/>
      <c r="W60" s="224">
        <v>21</v>
      </c>
      <c r="X60" s="224">
        <f>SUM(B60:W60)</f>
        <v>70</v>
      </c>
    </row>
    <row r="61" spans="1:24" ht="30" x14ac:dyDescent="0.25">
      <c r="A61" s="293" t="s">
        <v>264</v>
      </c>
      <c r="B61" s="180">
        <v>1</v>
      </c>
      <c r="C61" s="180"/>
      <c r="D61" s="180">
        <v>1</v>
      </c>
      <c r="E61" s="180"/>
      <c r="F61" s="180">
        <v>1</v>
      </c>
      <c r="G61" s="180">
        <v>2</v>
      </c>
      <c r="H61" s="180"/>
      <c r="I61" s="180"/>
      <c r="J61" s="180"/>
      <c r="K61" s="180"/>
      <c r="L61" s="180"/>
      <c r="M61" s="180"/>
      <c r="N61" s="180"/>
      <c r="O61" s="180"/>
      <c r="P61" s="180"/>
      <c r="Q61" s="180">
        <v>1</v>
      </c>
      <c r="R61" s="180">
        <v>1</v>
      </c>
      <c r="S61" s="180"/>
      <c r="T61" s="180"/>
      <c r="U61" s="180"/>
      <c r="V61" s="180"/>
      <c r="W61" s="180">
        <v>13</v>
      </c>
      <c r="X61" s="180">
        <v>20</v>
      </c>
    </row>
    <row r="62" spans="1:24" x14ac:dyDescent="0.25">
      <c r="A62" s="291" t="s">
        <v>265</v>
      </c>
      <c r="B62" s="290">
        <v>3</v>
      </c>
      <c r="C62" s="290">
        <v>3</v>
      </c>
      <c r="D62" s="290">
        <v>6</v>
      </c>
      <c r="E62" s="290">
        <v>2</v>
      </c>
      <c r="F62" s="290">
        <v>2</v>
      </c>
      <c r="G62" s="290">
        <v>6</v>
      </c>
      <c r="H62" s="290"/>
      <c r="I62" s="290"/>
      <c r="J62" s="290">
        <v>2</v>
      </c>
      <c r="K62" s="290"/>
      <c r="L62" s="290">
        <v>4</v>
      </c>
      <c r="M62" s="290">
        <v>1</v>
      </c>
      <c r="N62" s="290">
        <v>2</v>
      </c>
      <c r="O62" s="290">
        <v>2</v>
      </c>
      <c r="P62" s="290">
        <v>4</v>
      </c>
      <c r="Q62" s="290">
        <v>2</v>
      </c>
      <c r="R62" s="290">
        <v>2</v>
      </c>
      <c r="S62" s="290">
        <v>3</v>
      </c>
      <c r="T62" s="290">
        <v>5</v>
      </c>
      <c r="U62" s="290">
        <v>2</v>
      </c>
      <c r="V62" s="290"/>
      <c r="W62" s="290">
        <v>31</v>
      </c>
      <c r="X62" s="290">
        <v>79</v>
      </c>
    </row>
    <row r="63" spans="1:24" x14ac:dyDescent="0.25">
      <c r="A63" s="294" t="s">
        <v>134</v>
      </c>
      <c r="B63" s="294">
        <v>33</v>
      </c>
      <c r="C63" s="294">
        <v>25</v>
      </c>
      <c r="D63" s="294">
        <v>47</v>
      </c>
      <c r="E63" s="294">
        <v>22</v>
      </c>
      <c r="F63" s="294">
        <v>21</v>
      </c>
      <c r="G63" s="294">
        <v>53</v>
      </c>
      <c r="H63" s="294">
        <v>4</v>
      </c>
      <c r="I63" s="294">
        <v>1</v>
      </c>
      <c r="J63" s="294">
        <v>13</v>
      </c>
      <c r="K63" s="294">
        <v>17</v>
      </c>
      <c r="L63" s="294">
        <v>21</v>
      </c>
      <c r="M63" s="294">
        <v>12</v>
      </c>
      <c r="N63" s="294">
        <v>13</v>
      </c>
      <c r="O63" s="294">
        <v>23</v>
      </c>
      <c r="P63" s="294">
        <v>26</v>
      </c>
      <c r="Q63" s="294">
        <v>19</v>
      </c>
      <c r="R63" s="294">
        <v>17</v>
      </c>
      <c r="S63" s="294">
        <v>20</v>
      </c>
      <c r="T63" s="294">
        <v>43</v>
      </c>
      <c r="U63" s="294">
        <v>41</v>
      </c>
      <c r="V63" s="294">
        <v>1</v>
      </c>
      <c r="W63" s="294">
        <v>379</v>
      </c>
      <c r="X63" s="294">
        <v>851</v>
      </c>
    </row>
    <row r="64" spans="1:24" ht="21" x14ac:dyDescent="0.25">
      <c r="A64" s="463" t="s">
        <v>87</v>
      </c>
      <c r="B64" s="464"/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</row>
    <row r="65" spans="1:24" ht="30" x14ac:dyDescent="0.25">
      <c r="A65" s="293" t="s">
        <v>266</v>
      </c>
      <c r="B65" s="180"/>
      <c r="C65" s="180"/>
      <c r="D65" s="180"/>
      <c r="E65" s="180"/>
      <c r="F65" s="180"/>
      <c r="G65" s="234">
        <v>1</v>
      </c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>
        <v>1</v>
      </c>
      <c r="U65" s="234"/>
      <c r="V65" s="234">
        <v>1</v>
      </c>
      <c r="W65" s="234">
        <v>20</v>
      </c>
      <c r="X65" s="234">
        <v>23</v>
      </c>
    </row>
    <row r="66" spans="1:24" x14ac:dyDescent="0.25">
      <c r="A66" s="291" t="s">
        <v>267</v>
      </c>
      <c r="B66" s="290">
        <v>3</v>
      </c>
      <c r="C66" s="290">
        <v>2</v>
      </c>
      <c r="D66" s="290">
        <v>4</v>
      </c>
      <c r="E66" s="290">
        <v>2</v>
      </c>
      <c r="F66" s="290">
        <v>2</v>
      </c>
      <c r="G66" s="290">
        <v>5</v>
      </c>
      <c r="H66" s="290"/>
      <c r="I66" s="290"/>
      <c r="J66" s="290">
        <v>2</v>
      </c>
      <c r="K66" s="290">
        <v>3</v>
      </c>
      <c r="L66" s="290">
        <v>1</v>
      </c>
      <c r="M66" s="290">
        <v>1</v>
      </c>
      <c r="N66" s="290">
        <v>2</v>
      </c>
      <c r="O66" s="290">
        <v>1</v>
      </c>
      <c r="P66" s="290">
        <v>1</v>
      </c>
      <c r="Q66" s="290">
        <v>3</v>
      </c>
      <c r="R66" s="290"/>
      <c r="S66" s="290">
        <v>1</v>
      </c>
      <c r="T66" s="290">
        <v>4</v>
      </c>
      <c r="U66" s="290">
        <v>4</v>
      </c>
      <c r="V66" s="290">
        <v>1</v>
      </c>
      <c r="W66" s="290">
        <v>30</v>
      </c>
      <c r="X66" s="291">
        <f>SUM(B66:W66)</f>
        <v>72</v>
      </c>
    </row>
    <row r="67" spans="1:24" x14ac:dyDescent="0.25">
      <c r="A67" s="89" t="s">
        <v>134</v>
      </c>
      <c r="B67" s="89">
        <v>3</v>
      </c>
      <c r="C67" s="89">
        <v>2</v>
      </c>
      <c r="D67" s="89">
        <v>4</v>
      </c>
      <c r="E67" s="89">
        <v>2</v>
      </c>
      <c r="F67" s="89">
        <v>2</v>
      </c>
      <c r="G67" s="89">
        <v>6</v>
      </c>
      <c r="H67" s="89"/>
      <c r="I67" s="89"/>
      <c r="J67" s="89">
        <v>2</v>
      </c>
      <c r="K67" s="89">
        <v>3</v>
      </c>
      <c r="L67" s="89">
        <v>1</v>
      </c>
      <c r="M67" s="89">
        <v>1</v>
      </c>
      <c r="N67" s="89">
        <v>2</v>
      </c>
      <c r="O67" s="89">
        <v>1</v>
      </c>
      <c r="P67" s="89">
        <v>1</v>
      </c>
      <c r="Q67" s="89">
        <v>3</v>
      </c>
      <c r="R67" s="89"/>
      <c r="S67" s="89">
        <v>1</v>
      </c>
      <c r="T67" s="89">
        <v>5</v>
      </c>
      <c r="U67" s="89">
        <v>4</v>
      </c>
      <c r="V67" s="89">
        <v>2</v>
      </c>
      <c r="W67" s="89">
        <v>50</v>
      </c>
      <c r="X67" s="89">
        <v>95</v>
      </c>
    </row>
  </sheetData>
  <mergeCells count="8">
    <mergeCell ref="B35:X35"/>
    <mergeCell ref="A38:X38"/>
    <mergeCell ref="A52:X52"/>
    <mergeCell ref="A64:X64"/>
    <mergeCell ref="B1:X1"/>
    <mergeCell ref="A4:X4"/>
    <mergeCell ref="A18:X18"/>
    <mergeCell ref="A30:X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opLeftCell="A13" workbookViewId="0">
      <selection activeCell="U30" sqref="U30"/>
    </sheetView>
  </sheetViews>
  <sheetFormatPr defaultRowHeight="15" x14ac:dyDescent="0.25"/>
  <cols>
    <col min="1" max="1" width="29.42578125" customWidth="1"/>
  </cols>
  <sheetData>
    <row r="1" spans="1:24" ht="15.75" x14ac:dyDescent="0.25">
      <c r="A1" s="160" t="s">
        <v>215</v>
      </c>
      <c r="B1" s="249" t="s">
        <v>268</v>
      </c>
      <c r="C1" s="250"/>
      <c r="D1" s="250"/>
      <c r="E1" s="250"/>
      <c r="F1" s="250"/>
      <c r="G1" s="250"/>
      <c r="H1" s="250"/>
      <c r="I1" s="250"/>
      <c r="J1" s="251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4" ht="21" x14ac:dyDescent="0.35">
      <c r="A2" s="159"/>
      <c r="B2" s="160"/>
      <c r="C2" s="160"/>
      <c r="D2" s="160"/>
      <c r="E2" s="160"/>
      <c r="F2" s="239"/>
      <c r="G2" s="193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24" ht="63" x14ac:dyDescent="0.25">
      <c r="A3" s="258" t="s">
        <v>217</v>
      </c>
      <c r="B3" s="20" t="s">
        <v>52</v>
      </c>
      <c r="C3" s="42" t="s">
        <v>218</v>
      </c>
      <c r="D3" s="20" t="s">
        <v>54</v>
      </c>
      <c r="E3" s="20" t="s">
        <v>55</v>
      </c>
      <c r="F3" s="20" t="s">
        <v>56</v>
      </c>
      <c r="G3" s="20" t="s">
        <v>53</v>
      </c>
      <c r="H3" s="20" t="s">
        <v>58</v>
      </c>
      <c r="I3" s="20" t="s">
        <v>70</v>
      </c>
      <c r="J3" s="20" t="s">
        <v>71</v>
      </c>
      <c r="K3" s="20" t="s">
        <v>59</v>
      </c>
      <c r="L3" s="20" t="s">
        <v>60</v>
      </c>
      <c r="M3" s="20" t="s">
        <v>61</v>
      </c>
      <c r="N3" s="20" t="s">
        <v>62</v>
      </c>
      <c r="O3" s="20" t="s">
        <v>63</v>
      </c>
      <c r="P3" s="20" t="s">
        <v>64</v>
      </c>
      <c r="Q3" s="20" t="s">
        <v>65</v>
      </c>
      <c r="R3" s="20" t="s">
        <v>66</v>
      </c>
      <c r="S3" s="20" t="s">
        <v>67</v>
      </c>
      <c r="T3" s="20" t="s">
        <v>72</v>
      </c>
      <c r="U3" s="20" t="s">
        <v>68</v>
      </c>
      <c r="V3" s="20" t="s">
        <v>73</v>
      </c>
      <c r="W3" s="20" t="s">
        <v>220</v>
      </c>
      <c r="X3" s="20" t="s">
        <v>69</v>
      </c>
    </row>
    <row r="4" spans="1:24" ht="15.75" x14ac:dyDescent="0.25">
      <c r="A4" s="259" t="s">
        <v>269</v>
      </c>
      <c r="B4" s="252"/>
      <c r="C4" s="252">
        <v>39</v>
      </c>
      <c r="D4" s="252">
        <v>4</v>
      </c>
      <c r="E4" s="252">
        <v>3</v>
      </c>
      <c r="F4" s="252"/>
      <c r="G4" s="252"/>
      <c r="H4" s="252"/>
      <c r="I4" s="252"/>
      <c r="J4" s="252">
        <v>2</v>
      </c>
      <c r="K4" s="252"/>
      <c r="L4" s="252"/>
      <c r="M4" s="252">
        <v>25</v>
      </c>
      <c r="N4" s="252">
        <v>5</v>
      </c>
      <c r="O4" s="252"/>
      <c r="P4" s="252">
        <v>3</v>
      </c>
      <c r="Q4" s="252"/>
      <c r="R4" s="252"/>
      <c r="S4" s="252"/>
      <c r="T4" s="252">
        <v>10</v>
      </c>
      <c r="U4" s="252"/>
      <c r="V4" s="252"/>
      <c r="W4" s="252">
        <v>18</v>
      </c>
      <c r="X4" s="252">
        <f>SUM(B4:W4)</f>
        <v>109</v>
      </c>
    </row>
    <row r="5" spans="1:24" ht="15.75" x14ac:dyDescent="0.25">
      <c r="A5" s="259" t="s">
        <v>270</v>
      </c>
      <c r="B5" s="252"/>
      <c r="C5" s="252">
        <v>1</v>
      </c>
      <c r="D5" s="252">
        <v>1</v>
      </c>
      <c r="E5" s="252">
        <v>1</v>
      </c>
      <c r="F5" s="252"/>
      <c r="G5" s="252"/>
      <c r="H5" s="252"/>
      <c r="I5" s="252"/>
      <c r="J5" s="252">
        <v>1</v>
      </c>
      <c r="K5" s="252"/>
      <c r="L5" s="252"/>
      <c r="M5" s="252">
        <v>1</v>
      </c>
      <c r="N5" s="252"/>
      <c r="O5" s="252"/>
      <c r="P5" s="252"/>
      <c r="Q5" s="252"/>
      <c r="R5" s="252"/>
      <c r="S5" s="252"/>
      <c r="T5" s="252"/>
      <c r="U5" s="252"/>
      <c r="V5" s="252"/>
      <c r="W5" s="252">
        <v>1</v>
      </c>
      <c r="X5" s="252">
        <f>SUM(B5:W5)</f>
        <v>6</v>
      </c>
    </row>
    <row r="6" spans="1:24" ht="47.25" x14ac:dyDescent="0.25">
      <c r="A6" s="260" t="s">
        <v>271</v>
      </c>
      <c r="B6" s="253"/>
      <c r="C6" s="253"/>
      <c r="D6" s="253"/>
      <c r="E6" s="253"/>
      <c r="F6" s="253"/>
      <c r="G6" s="253"/>
      <c r="H6" s="252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2"/>
      <c r="V6" s="253"/>
      <c r="W6" s="253">
        <v>38</v>
      </c>
      <c r="X6" s="252">
        <v>38</v>
      </c>
    </row>
    <row r="7" spans="1:24" ht="31.5" x14ac:dyDescent="0.25">
      <c r="A7" s="261" t="s">
        <v>272</v>
      </c>
      <c r="B7" s="254">
        <v>4</v>
      </c>
      <c r="C7" s="254">
        <v>77</v>
      </c>
      <c r="D7" s="254">
        <v>19</v>
      </c>
      <c r="E7" s="254"/>
      <c r="F7" s="254">
        <v>25</v>
      </c>
      <c r="G7" s="254">
        <v>12</v>
      </c>
      <c r="H7" s="254"/>
      <c r="I7" s="254">
        <v>8</v>
      </c>
      <c r="J7" s="254">
        <v>3</v>
      </c>
      <c r="K7" s="254">
        <v>29</v>
      </c>
      <c r="L7" s="254">
        <v>14</v>
      </c>
      <c r="M7" s="254">
        <v>20</v>
      </c>
      <c r="N7" s="254">
        <v>5</v>
      </c>
      <c r="O7" s="254">
        <v>20</v>
      </c>
      <c r="P7" s="254">
        <v>12</v>
      </c>
      <c r="Q7" s="254"/>
      <c r="R7" s="254"/>
      <c r="S7" s="254">
        <v>22</v>
      </c>
      <c r="T7" s="254">
        <v>15</v>
      </c>
      <c r="U7" s="254"/>
      <c r="V7" s="254"/>
      <c r="W7" s="254">
        <v>55</v>
      </c>
      <c r="X7" s="254">
        <v>336</v>
      </c>
    </row>
    <row r="8" spans="1:24" ht="31.5" x14ac:dyDescent="0.25">
      <c r="A8" s="262" t="s">
        <v>273</v>
      </c>
      <c r="B8" s="255"/>
      <c r="C8" s="255"/>
      <c r="D8" s="255"/>
      <c r="E8" s="255"/>
      <c r="F8" s="255"/>
      <c r="G8" s="255"/>
      <c r="H8" s="256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6"/>
      <c r="V8" s="255"/>
      <c r="W8" s="255">
        <v>65</v>
      </c>
      <c r="X8" s="257">
        <v>133</v>
      </c>
    </row>
    <row r="10" spans="1:24" ht="15.75" x14ac:dyDescent="0.25">
      <c r="A10" s="3" t="s">
        <v>215</v>
      </c>
      <c r="B10" s="249" t="s">
        <v>284</v>
      </c>
      <c r="C10" s="250"/>
      <c r="D10" s="250"/>
      <c r="E10" s="250"/>
      <c r="F10" s="250"/>
      <c r="G10" s="250"/>
      <c r="H10" s="250"/>
      <c r="I10" s="250"/>
      <c r="J10" s="25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1" x14ac:dyDescent="0.35">
      <c r="A11" s="263"/>
      <c r="B11" s="160"/>
      <c r="C11" s="160"/>
      <c r="D11" s="160"/>
      <c r="E11" s="160"/>
      <c r="F11" s="161"/>
      <c r="G11" s="16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63" x14ac:dyDescent="0.25">
      <c r="A12" s="163" t="s">
        <v>217</v>
      </c>
      <c r="B12" s="144" t="s">
        <v>52</v>
      </c>
      <c r="C12" s="139" t="s">
        <v>218</v>
      </c>
      <c r="D12" s="144" t="s">
        <v>54</v>
      </c>
      <c r="E12" s="144" t="s">
        <v>55</v>
      </c>
      <c r="F12" s="144" t="s">
        <v>56</v>
      </c>
      <c r="G12" s="144" t="s">
        <v>53</v>
      </c>
      <c r="H12" s="144" t="s">
        <v>58</v>
      </c>
      <c r="I12" s="144" t="s">
        <v>70</v>
      </c>
      <c r="J12" s="144" t="s">
        <v>71</v>
      </c>
      <c r="K12" s="144" t="s">
        <v>59</v>
      </c>
      <c r="L12" s="144" t="s">
        <v>60</v>
      </c>
      <c r="M12" s="144" t="s">
        <v>61</v>
      </c>
      <c r="N12" s="144" t="s">
        <v>62</v>
      </c>
      <c r="O12" s="144" t="s">
        <v>63</v>
      </c>
      <c r="P12" s="144" t="s">
        <v>64</v>
      </c>
      <c r="Q12" s="144" t="s">
        <v>65</v>
      </c>
      <c r="R12" s="144" t="s">
        <v>66</v>
      </c>
      <c r="S12" s="144" t="s">
        <v>67</v>
      </c>
      <c r="T12" s="144" t="s">
        <v>72</v>
      </c>
      <c r="U12" s="144" t="s">
        <v>68</v>
      </c>
      <c r="V12" s="144" t="s">
        <v>73</v>
      </c>
      <c r="W12" s="144" t="s">
        <v>220</v>
      </c>
      <c r="X12" s="144" t="s">
        <v>69</v>
      </c>
    </row>
    <row r="13" spans="1:24" ht="15.75" x14ac:dyDescent="0.25">
      <c r="A13" s="295" t="s">
        <v>269</v>
      </c>
      <c r="B13" s="296">
        <v>2</v>
      </c>
      <c r="C13" s="296">
        <v>7</v>
      </c>
      <c r="D13" s="296">
        <v>26</v>
      </c>
      <c r="E13" s="296">
        <v>5</v>
      </c>
      <c r="F13" s="296">
        <v>5</v>
      </c>
      <c r="G13" s="296">
        <v>4</v>
      </c>
      <c r="H13" s="296"/>
      <c r="I13" s="296"/>
      <c r="J13" s="296"/>
      <c r="K13" s="296"/>
      <c r="L13" s="296"/>
      <c r="M13" s="296">
        <v>1</v>
      </c>
      <c r="N13" s="296"/>
      <c r="O13" s="296">
        <v>6</v>
      </c>
      <c r="P13" s="296">
        <v>4</v>
      </c>
      <c r="Q13" s="296">
        <v>4</v>
      </c>
      <c r="R13" s="296">
        <v>26</v>
      </c>
      <c r="S13" s="296">
        <v>5</v>
      </c>
      <c r="T13" s="296">
        <v>1</v>
      </c>
      <c r="U13" s="296">
        <v>4</v>
      </c>
      <c r="V13" s="296">
        <v>1</v>
      </c>
      <c r="W13" s="296">
        <v>46</v>
      </c>
      <c r="X13" s="252">
        <f>SUM(B13:W13)</f>
        <v>147</v>
      </c>
    </row>
    <row r="14" spans="1:24" ht="15.75" x14ac:dyDescent="0.25">
      <c r="A14" s="295" t="s">
        <v>270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52">
        <v>21</v>
      </c>
    </row>
    <row r="15" spans="1:24" ht="31.5" x14ac:dyDescent="0.25">
      <c r="A15" s="297" t="s">
        <v>285</v>
      </c>
      <c r="B15" s="298">
        <v>9</v>
      </c>
      <c r="C15" s="298">
        <v>5</v>
      </c>
      <c r="D15" s="298">
        <v>16</v>
      </c>
      <c r="E15" s="299"/>
      <c r="F15" s="299">
        <v>4</v>
      </c>
      <c r="G15" s="299">
        <v>8</v>
      </c>
      <c r="H15" s="296"/>
      <c r="I15" s="299"/>
      <c r="J15" s="299"/>
      <c r="K15" s="299"/>
      <c r="L15" s="299">
        <v>1</v>
      </c>
      <c r="M15" s="299"/>
      <c r="N15" s="299"/>
      <c r="O15" s="299">
        <v>25</v>
      </c>
      <c r="P15" s="299">
        <v>3</v>
      </c>
      <c r="Q15" s="299">
        <v>2</v>
      </c>
      <c r="R15" s="299">
        <v>1</v>
      </c>
      <c r="S15" s="299"/>
      <c r="T15" s="299">
        <v>8</v>
      </c>
      <c r="U15" s="296">
        <v>1</v>
      </c>
      <c r="V15" s="299">
        <v>6</v>
      </c>
      <c r="W15" s="299">
        <v>47</v>
      </c>
      <c r="X15" s="252">
        <v>136</v>
      </c>
    </row>
    <row r="16" spans="1:24" ht="31.5" x14ac:dyDescent="0.25">
      <c r="A16" s="300" t="s">
        <v>286</v>
      </c>
      <c r="B16" s="207">
        <v>11</v>
      </c>
      <c r="C16" s="207">
        <v>12</v>
      </c>
      <c r="D16" s="207">
        <v>42</v>
      </c>
      <c r="E16" s="207">
        <v>5</v>
      </c>
      <c r="F16" s="207">
        <v>9</v>
      </c>
      <c r="G16" s="207">
        <v>12</v>
      </c>
      <c r="H16" s="254"/>
      <c r="I16" s="264"/>
      <c r="J16" s="264"/>
      <c r="K16" s="264"/>
      <c r="L16" s="264">
        <v>1</v>
      </c>
      <c r="M16" s="264">
        <v>1</v>
      </c>
      <c r="N16" s="264"/>
      <c r="O16" s="264">
        <v>31</v>
      </c>
      <c r="P16" s="264">
        <v>7</v>
      </c>
      <c r="Q16" s="264">
        <v>6</v>
      </c>
      <c r="R16" s="264">
        <v>27</v>
      </c>
      <c r="S16" s="264">
        <v>5</v>
      </c>
      <c r="T16" s="264">
        <v>9</v>
      </c>
      <c r="U16" s="254">
        <v>5</v>
      </c>
      <c r="V16" s="264">
        <v>7</v>
      </c>
      <c r="W16" s="264">
        <v>93</v>
      </c>
      <c r="X16" s="301">
        <v>304</v>
      </c>
    </row>
    <row r="17" spans="1:24" ht="31.5" x14ac:dyDescent="0.25">
      <c r="A17" s="302" t="s">
        <v>287</v>
      </c>
      <c r="B17" s="303"/>
      <c r="C17" s="303"/>
      <c r="D17" s="303">
        <v>8</v>
      </c>
      <c r="E17" s="304">
        <v>60</v>
      </c>
      <c r="F17" s="304"/>
      <c r="G17" s="304"/>
      <c r="H17" s="305"/>
      <c r="I17" s="304"/>
      <c r="J17" s="304"/>
      <c r="K17" s="304"/>
      <c r="L17" s="304"/>
      <c r="M17" s="304"/>
      <c r="N17" s="304"/>
      <c r="O17" s="304"/>
      <c r="P17" s="304"/>
      <c r="Q17" s="304"/>
      <c r="R17" s="304">
        <v>22</v>
      </c>
      <c r="S17" s="304"/>
      <c r="T17" s="304"/>
      <c r="U17" s="305"/>
      <c r="V17" s="304">
        <v>5</v>
      </c>
      <c r="W17" s="304">
        <v>25</v>
      </c>
      <c r="X17" s="306">
        <v>120</v>
      </c>
    </row>
    <row r="18" spans="1:24" ht="31.5" x14ac:dyDescent="0.25">
      <c r="A18" s="302" t="s">
        <v>288</v>
      </c>
      <c r="B18" s="303"/>
      <c r="C18" s="304">
        <v>41</v>
      </c>
      <c r="D18" s="304">
        <v>121</v>
      </c>
      <c r="E18" s="304">
        <v>139</v>
      </c>
      <c r="F18" s="304">
        <v>45</v>
      </c>
      <c r="G18" s="304">
        <v>14</v>
      </c>
      <c r="H18" s="305">
        <v>5</v>
      </c>
      <c r="I18" s="304"/>
      <c r="J18" s="304"/>
      <c r="K18" s="304">
        <v>116</v>
      </c>
      <c r="L18" s="304"/>
      <c r="M18" s="304">
        <v>46</v>
      </c>
      <c r="N18" s="304">
        <v>1</v>
      </c>
      <c r="O18" s="304">
        <v>63</v>
      </c>
      <c r="P18" s="304">
        <v>37</v>
      </c>
      <c r="Q18" s="304"/>
      <c r="R18" s="304">
        <v>39</v>
      </c>
      <c r="S18" s="304">
        <v>57</v>
      </c>
      <c r="T18" s="304">
        <v>81</v>
      </c>
      <c r="U18" s="305"/>
      <c r="V18" s="304"/>
      <c r="W18" s="304">
        <v>197</v>
      </c>
      <c r="X18" s="306">
        <v>1002</v>
      </c>
    </row>
    <row r="19" spans="1:24" ht="31.5" x14ac:dyDescent="0.25">
      <c r="A19" s="300" t="s">
        <v>289</v>
      </c>
      <c r="B19" s="307"/>
      <c r="C19" s="307">
        <v>41</v>
      </c>
      <c r="D19" s="307">
        <v>129</v>
      </c>
      <c r="E19" s="307">
        <v>199</v>
      </c>
      <c r="F19" s="307">
        <v>45</v>
      </c>
      <c r="G19" s="307">
        <v>14</v>
      </c>
      <c r="H19" s="307">
        <v>5</v>
      </c>
      <c r="I19" s="307"/>
      <c r="J19" s="307"/>
      <c r="K19" s="307">
        <v>116</v>
      </c>
      <c r="L19" s="307"/>
      <c r="M19" s="307">
        <v>46</v>
      </c>
      <c r="N19" s="307">
        <v>1</v>
      </c>
      <c r="O19" s="307">
        <v>63</v>
      </c>
      <c r="P19" s="307">
        <v>37</v>
      </c>
      <c r="Q19" s="307"/>
      <c r="R19" s="307">
        <v>61</v>
      </c>
      <c r="S19" s="307">
        <v>57</v>
      </c>
      <c r="T19" s="307">
        <v>81</v>
      </c>
      <c r="U19" s="307"/>
      <c r="V19" s="307">
        <v>5</v>
      </c>
      <c r="W19" s="307">
        <v>222</v>
      </c>
      <c r="X19" s="301">
        <v>1122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Бюджет</vt:lpstr>
      <vt:lpstr>ФГОС</vt:lpstr>
      <vt:lpstr>ПК</vt:lpstr>
      <vt:lpstr>часы</vt:lpstr>
      <vt:lpstr>ППС</vt:lpstr>
      <vt:lpstr>Категории</vt:lpstr>
      <vt:lpstr>В разрезе МО</vt:lpstr>
      <vt:lpstr>Эксперты ГИА</vt:lpstr>
      <vt:lpstr>ФГОС 1</vt:lpstr>
      <vt:lpstr>ПК свод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Валерия Вейдт</cp:lastModifiedBy>
  <cp:lastPrinted>2017-12-21T07:20:12Z</cp:lastPrinted>
  <dcterms:created xsi:type="dcterms:W3CDTF">2010-06-23T06:29:30Z</dcterms:created>
  <dcterms:modified xsi:type="dcterms:W3CDTF">2018-01-09T08:39:20Z</dcterms:modified>
</cp:coreProperties>
</file>