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ВПР 2020. 5 класс (по программе" sheetId="1" r:id="rId4"/>
  </sheets>
  <definedNames/>
  <calcPr/>
</workbook>
</file>

<file path=xl/sharedStrings.xml><?xml version="1.0" encoding="utf-8"?>
<sst xmlns="http://schemas.openxmlformats.org/spreadsheetml/2006/main" count="44" uniqueCount="44">
  <si>
    <t>Статистика по отметкам</t>
  </si>
  <si>
    <t>ВПР 2020. 5 класс (по программе 4 класса)</t>
  </si>
  <si>
    <t>Предмет:</t>
  </si>
  <si>
    <t>Русский язык</t>
  </si>
  <si>
    <t>Максимальный первичный балл:</t>
  </si>
  <si>
    <t>Дата:</t>
  </si>
  <si>
    <t>14.09.2020</t>
  </si>
  <si>
    <t>Группы участников</t>
  </si>
  <si>
    <t>Кол-во ОО</t>
  </si>
  <si>
    <t>Кол-во участников</t>
  </si>
  <si>
    <t>"2"</t>
  </si>
  <si>
    <t>"3"</t>
  </si>
  <si>
    <t>"4"</t>
  </si>
  <si>
    <t>"5"</t>
  </si>
  <si>
    <t>Средняя отметка</t>
  </si>
  <si>
    <t>Успеваемость</t>
  </si>
  <si>
    <t>Обученность</t>
  </si>
  <si>
    <t>К. З.</t>
  </si>
  <si>
    <t>Итого</t>
  </si>
  <si>
    <t>Вся выборка</t>
  </si>
  <si>
    <t>Калининградская обл.</t>
  </si>
  <si>
    <t>город Калининград</t>
  </si>
  <si>
    <t>Балтийский муниципальный район</t>
  </si>
  <si>
    <t>Светловский</t>
  </si>
  <si>
    <t>Пионерский</t>
  </si>
  <si>
    <t>Полесский</t>
  </si>
  <si>
    <t>Гусевский</t>
  </si>
  <si>
    <t>Славский</t>
  </si>
  <si>
    <t>Правдинский</t>
  </si>
  <si>
    <t>Гурьевский</t>
  </si>
  <si>
    <t>Советский</t>
  </si>
  <si>
    <t>Черняховский</t>
  </si>
  <si>
    <t>Нестеровский муниципальный район</t>
  </si>
  <si>
    <t>Гвардейский</t>
  </si>
  <si>
    <t>Зеленоградский</t>
  </si>
  <si>
    <t>Светлогорский муниципальный район</t>
  </si>
  <si>
    <t>Багратионовский</t>
  </si>
  <si>
    <t>Краснознаменский</t>
  </si>
  <si>
    <t>Озерский</t>
  </si>
  <si>
    <t>Неманский</t>
  </si>
  <si>
    <t>Калининградская область (региональное подчинение)</t>
  </si>
  <si>
    <t>Янтарный</t>
  </si>
  <si>
    <t>Ладушкинский</t>
  </si>
  <si>
    <t>Мамоновский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</si>
</sst>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rgb="FF000000"/>
      <name val="Calibri"/>
    </font>
    <font>
      <b/>
      <sz val="14.0"/>
      <color rgb="FF000000"/>
      <name val="Georgia"/>
    </font>
    <font>
      <b/>
      <sz val="11.0"/>
      <color rgb="FF000000"/>
      <name val="Calibri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</fills>
  <borders count="10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bottom" wrapText="0"/>
    </xf>
    <xf borderId="2" fillId="0" fontId="0" numFmtId="0" xfId="0" applyAlignment="1" applyBorder="1" applyFont="1">
      <alignment shrinkToFit="0" vertical="bottom" wrapText="0"/>
    </xf>
    <xf borderId="3" fillId="0" fontId="0" numFmtId="0" xfId="0" applyAlignment="1" applyBorder="1" applyFont="1">
      <alignment shrinkToFit="0" vertical="bottom" wrapText="0"/>
    </xf>
    <xf borderId="4" fillId="0" fontId="0" numFmtId="0" xfId="0" applyAlignment="1" applyBorder="1" applyFont="1">
      <alignment shrinkToFit="0" vertical="bottom" wrapText="0"/>
    </xf>
    <xf borderId="5" fillId="0" fontId="0" numFmtId="0" xfId="0" applyAlignment="1" applyBorder="1" applyFont="1">
      <alignment shrinkToFit="0" vertical="bottom" wrapText="0"/>
    </xf>
    <xf borderId="6" fillId="0" fontId="0" numFmtId="0" xfId="0" applyAlignment="1" applyBorder="1" applyFont="1">
      <alignment shrinkToFit="0" vertical="bottom" wrapText="0"/>
    </xf>
    <xf borderId="4" fillId="0" fontId="2" numFmtId="0" xfId="0" applyAlignment="1" applyBorder="1" applyFont="1">
      <alignment shrinkToFit="0" vertical="bottom" wrapText="0"/>
    </xf>
    <xf borderId="7" fillId="0" fontId="2" numFmtId="0" xfId="0" applyAlignment="1" applyBorder="1" applyFont="1">
      <alignment shrinkToFit="0" vertical="bottom" wrapText="0"/>
    </xf>
    <xf borderId="8" fillId="0" fontId="2" numFmtId="0" xfId="0" applyAlignment="1" applyBorder="1" applyFont="1">
      <alignment shrinkToFit="0" vertical="bottom" wrapText="0"/>
    </xf>
    <xf borderId="9" fillId="0" fontId="2" numFmtId="0" xfId="0" applyAlignment="1" applyBorder="1" applyFont="1">
      <alignment shrinkToFit="0" vertical="bottom" wrapText="0"/>
    </xf>
    <xf borderId="5" fillId="0" fontId="3" numFmtId="0" xfId="0" applyAlignment="1" applyBorder="1" applyFont="1">
      <alignment readingOrder="0"/>
    </xf>
    <xf borderId="5" fillId="0" fontId="3" numFmtId="1" xfId="0" applyBorder="1" applyFont="1" applyNumberFormat="1"/>
    <xf borderId="5" fillId="0" fontId="3" numFmtId="2" xfId="0" applyBorder="1" applyFont="1" applyNumberFormat="1"/>
    <xf borderId="5" fillId="0" fontId="3" numFmtId="0" xfId="0" applyBorder="1" applyFont="1"/>
    <xf borderId="5" fillId="2" fontId="0" numFmtId="0" xfId="0" applyAlignment="1" applyBorder="1" applyFill="1" applyFont="1">
      <alignment shrinkToFit="0" vertical="bottom" wrapText="0"/>
    </xf>
    <xf borderId="5" fillId="2" fontId="3" numFmtId="1" xfId="0" applyBorder="1" applyFont="1" applyNumberFormat="1"/>
    <xf borderId="5" fillId="2" fontId="3" numFmtId="2" xfId="0" applyBorder="1" applyFont="1" applyNumberFormat="1"/>
    <xf borderId="5" fillId="2" fontId="3" numFmtId="0" xfId="0" applyBorder="1" applyFont="1"/>
    <xf borderId="0" fillId="2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" width="32.0"/>
    <col customWidth="1" min="4" max="26" width="8.71"/>
  </cols>
  <sheetData>
    <row r="1" ht="14.25" customHeight="1">
      <c r="A1" s="1" t="s">
        <v>0</v>
      </c>
      <c r="B1" s="2"/>
      <c r="C1" s="2"/>
      <c r="D1" s="2"/>
      <c r="E1" s="2"/>
      <c r="F1" s="2"/>
      <c r="G1" s="3"/>
    </row>
    <row r="2" ht="14.25" customHeight="1">
      <c r="A2" s="4"/>
      <c r="B2" s="5"/>
      <c r="C2" s="5"/>
      <c r="D2" s="5"/>
      <c r="E2" s="5"/>
      <c r="F2" s="5"/>
      <c r="G2" s="6"/>
    </row>
    <row r="3" ht="14.25" customHeight="1">
      <c r="A3" s="7" t="s">
        <v>1</v>
      </c>
      <c r="B3" s="5"/>
      <c r="C3" s="5"/>
      <c r="D3" s="5"/>
      <c r="E3" s="5"/>
      <c r="F3" s="5"/>
      <c r="G3" s="6"/>
    </row>
    <row r="4" ht="14.25" customHeight="1">
      <c r="A4" s="7" t="s">
        <v>2</v>
      </c>
      <c r="B4" s="5" t="s">
        <v>3</v>
      </c>
      <c r="C4" s="5"/>
      <c r="D4" s="5"/>
      <c r="E4" s="5"/>
      <c r="F4" s="5"/>
      <c r="G4" s="6"/>
    </row>
    <row r="5" ht="14.25" customHeight="1">
      <c r="A5" s="7" t="s">
        <v>4</v>
      </c>
      <c r="B5" s="5">
        <v>38.0</v>
      </c>
      <c r="C5" s="5"/>
      <c r="D5" s="5"/>
      <c r="E5" s="5"/>
      <c r="F5" s="5"/>
      <c r="G5" s="6"/>
    </row>
    <row r="6" ht="14.25" customHeight="1">
      <c r="A6" s="7" t="s">
        <v>5</v>
      </c>
      <c r="B6" s="5" t="s">
        <v>6</v>
      </c>
      <c r="C6" s="5"/>
      <c r="D6" s="5"/>
      <c r="E6" s="5"/>
      <c r="F6" s="5"/>
      <c r="G6" s="6"/>
    </row>
    <row r="7" ht="14.25" customHeight="1">
      <c r="A7" s="4"/>
      <c r="B7" s="5"/>
      <c r="C7" s="5"/>
      <c r="D7" s="5"/>
      <c r="E7" s="5"/>
      <c r="F7" s="5"/>
      <c r="G7" s="6"/>
    </row>
    <row r="8" ht="14.25" customHeight="1">
      <c r="A8" s="8" t="s">
        <v>7</v>
      </c>
      <c r="B8" s="9" t="s">
        <v>8</v>
      </c>
      <c r="C8" s="9" t="s">
        <v>9</v>
      </c>
      <c r="D8" s="9">
        <v>2.0</v>
      </c>
      <c r="E8" s="9">
        <v>3.0</v>
      </c>
      <c r="F8" s="9">
        <v>4.0</v>
      </c>
      <c r="G8" s="10">
        <v>5.0</v>
      </c>
      <c r="H8" s="11" t="s">
        <v>10</v>
      </c>
      <c r="I8" s="11" t="s">
        <v>11</v>
      </c>
      <c r="J8" s="11" t="s">
        <v>12</v>
      </c>
      <c r="K8" s="11" t="s">
        <v>13</v>
      </c>
      <c r="L8" s="11" t="s">
        <v>14</v>
      </c>
      <c r="M8" s="11" t="s">
        <v>15</v>
      </c>
      <c r="N8" s="11" t="s">
        <v>16</v>
      </c>
      <c r="O8" s="11" t="s">
        <v>17</v>
      </c>
      <c r="P8" s="11" t="s">
        <v>18</v>
      </c>
    </row>
    <row r="9" ht="14.25" customHeight="1">
      <c r="A9" s="5" t="s">
        <v>19</v>
      </c>
      <c r="B9" s="5">
        <v>35336.0</v>
      </c>
      <c r="C9" s="5">
        <v>1329469.0</v>
      </c>
      <c r="D9" s="5">
        <v>13.33</v>
      </c>
      <c r="E9" s="5">
        <v>36.1</v>
      </c>
      <c r="F9" s="5">
        <v>40.21</v>
      </c>
      <c r="G9" s="5">
        <v>10.36</v>
      </c>
      <c r="H9" s="12">
        <f t="shared" ref="H9:H33" si="1">D9*C9/100</f>
        <v>177218.2177</v>
      </c>
      <c r="I9" s="12">
        <f t="shared" ref="I9:I33" si="2">E9*C9/100</f>
        <v>479938.309</v>
      </c>
      <c r="J9" s="12">
        <f t="shared" ref="J9:J33" si="3">F9*C9/100</f>
        <v>534579.4849</v>
      </c>
      <c r="K9" s="12">
        <f t="shared" ref="K9:K33" si="4">G9*C9/100</f>
        <v>137732.9884</v>
      </c>
      <c r="L9" s="13">
        <f t="shared" ref="L9:L33" si="5">(H9*2+I9*3+J9*4+K9*5)/C9</f>
        <v>3.476</v>
      </c>
      <c r="M9" s="14">
        <f t="shared" ref="M9:M33" si="6">100-D9</f>
        <v>86.67</v>
      </c>
      <c r="N9" s="13">
        <f t="shared" ref="N9:N33" si="7">(H9*0.16+I9*0.36+J9*0.64+K9)/C9*100</f>
        <v>51.2232</v>
      </c>
      <c r="O9" s="14">
        <f t="shared" ref="O9:O33" si="8">(J9+K9)/C9*100</f>
        <v>50.57</v>
      </c>
      <c r="P9" s="12">
        <f t="shared" ref="P9:P33" si="9">H9+I9+J9+K9</f>
        <v>1329469</v>
      </c>
    </row>
    <row r="10" ht="14.25" customHeight="1">
      <c r="A10" s="15" t="s">
        <v>20</v>
      </c>
      <c r="B10" s="15">
        <v>162.0</v>
      </c>
      <c r="C10" s="15">
        <v>10467.0</v>
      </c>
      <c r="D10" s="15">
        <v>10.92</v>
      </c>
      <c r="E10" s="15">
        <v>36.24</v>
      </c>
      <c r="F10" s="15">
        <v>42.14</v>
      </c>
      <c r="G10" s="15">
        <v>10.7</v>
      </c>
      <c r="H10" s="16">
        <f t="shared" si="1"/>
        <v>1142.9964</v>
      </c>
      <c r="I10" s="16">
        <f t="shared" si="2"/>
        <v>3793.2408</v>
      </c>
      <c r="J10" s="16">
        <f t="shared" si="3"/>
        <v>4410.7938</v>
      </c>
      <c r="K10" s="16">
        <f t="shared" si="4"/>
        <v>1119.969</v>
      </c>
      <c r="L10" s="17">
        <f t="shared" si="5"/>
        <v>3.5262</v>
      </c>
      <c r="M10" s="18">
        <f t="shared" si="6"/>
        <v>89.08</v>
      </c>
      <c r="N10" s="17">
        <f t="shared" si="7"/>
        <v>52.4632</v>
      </c>
      <c r="O10" s="18">
        <f t="shared" si="8"/>
        <v>52.84</v>
      </c>
      <c r="P10" s="16">
        <f t="shared" si="9"/>
        <v>10467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4.25" customHeight="1">
      <c r="A11" s="5" t="s">
        <v>21</v>
      </c>
      <c r="B11" s="5">
        <v>44.0</v>
      </c>
      <c r="C11" s="5">
        <v>5458.0</v>
      </c>
      <c r="D11" s="5">
        <v>10.46</v>
      </c>
      <c r="E11" s="5">
        <v>35.16</v>
      </c>
      <c r="F11" s="5">
        <v>43.17</v>
      </c>
      <c r="G11" s="5">
        <v>11.21</v>
      </c>
      <c r="H11" s="12">
        <f t="shared" si="1"/>
        <v>570.9068</v>
      </c>
      <c r="I11" s="12">
        <f t="shared" si="2"/>
        <v>1919.0328</v>
      </c>
      <c r="J11" s="12">
        <f t="shared" si="3"/>
        <v>2356.2186</v>
      </c>
      <c r="K11" s="12">
        <f t="shared" si="4"/>
        <v>611.8418</v>
      </c>
      <c r="L11" s="13">
        <f t="shared" si="5"/>
        <v>3.5513</v>
      </c>
      <c r="M11" s="14">
        <f t="shared" si="6"/>
        <v>89.54</v>
      </c>
      <c r="N11" s="13">
        <f t="shared" si="7"/>
        <v>53.17</v>
      </c>
      <c r="O11" s="14">
        <f t="shared" si="8"/>
        <v>54.38</v>
      </c>
      <c r="P11" s="12">
        <f t="shared" si="9"/>
        <v>5458</v>
      </c>
    </row>
    <row r="12" ht="14.25" customHeight="1">
      <c r="A12" s="5" t="s">
        <v>22</v>
      </c>
      <c r="B12" s="5">
        <v>6.0</v>
      </c>
      <c r="C12" s="5">
        <v>285.0</v>
      </c>
      <c r="D12" s="5">
        <v>5.61</v>
      </c>
      <c r="E12" s="5">
        <v>40.35</v>
      </c>
      <c r="F12" s="5">
        <v>44.56</v>
      </c>
      <c r="G12" s="5">
        <v>9.47</v>
      </c>
      <c r="H12" s="12">
        <f t="shared" si="1"/>
        <v>15.9885</v>
      </c>
      <c r="I12" s="12">
        <f t="shared" si="2"/>
        <v>114.9975</v>
      </c>
      <c r="J12" s="12">
        <f t="shared" si="3"/>
        <v>126.996</v>
      </c>
      <c r="K12" s="12">
        <f t="shared" si="4"/>
        <v>26.9895</v>
      </c>
      <c r="L12" s="13">
        <f t="shared" si="5"/>
        <v>3.5786</v>
      </c>
      <c r="M12" s="14">
        <f t="shared" si="6"/>
        <v>94.39</v>
      </c>
      <c r="N12" s="13">
        <f t="shared" si="7"/>
        <v>53.412</v>
      </c>
      <c r="O12" s="14">
        <f t="shared" si="8"/>
        <v>54.03</v>
      </c>
      <c r="P12" s="12">
        <f t="shared" si="9"/>
        <v>284.9715</v>
      </c>
    </row>
    <row r="13" ht="14.25" customHeight="1">
      <c r="A13" s="5" t="s">
        <v>23</v>
      </c>
      <c r="B13" s="5">
        <v>3.0</v>
      </c>
      <c r="C13" s="5">
        <v>249.0</v>
      </c>
      <c r="D13" s="5">
        <v>5.22</v>
      </c>
      <c r="E13" s="5">
        <v>37.35</v>
      </c>
      <c r="F13" s="5">
        <v>46.18</v>
      </c>
      <c r="G13" s="5">
        <v>11.24</v>
      </c>
      <c r="H13" s="12">
        <f t="shared" si="1"/>
        <v>12.9978</v>
      </c>
      <c r="I13" s="12">
        <f t="shared" si="2"/>
        <v>93.0015</v>
      </c>
      <c r="J13" s="12">
        <f t="shared" si="3"/>
        <v>114.9882</v>
      </c>
      <c r="K13" s="12">
        <f t="shared" si="4"/>
        <v>27.9876</v>
      </c>
      <c r="L13" s="13">
        <f t="shared" si="5"/>
        <v>3.6341</v>
      </c>
      <c r="M13" s="14">
        <f t="shared" si="6"/>
        <v>94.78</v>
      </c>
      <c r="N13" s="13">
        <f t="shared" si="7"/>
        <v>55.0764</v>
      </c>
      <c r="O13" s="14">
        <f t="shared" si="8"/>
        <v>57.42</v>
      </c>
      <c r="P13" s="12">
        <f t="shared" si="9"/>
        <v>248.9751</v>
      </c>
    </row>
    <row r="14" ht="14.25" customHeight="1">
      <c r="A14" s="5" t="s">
        <v>24</v>
      </c>
      <c r="B14" s="5">
        <v>1.0</v>
      </c>
      <c r="C14" s="5">
        <v>153.0</v>
      </c>
      <c r="D14" s="5">
        <v>11.11</v>
      </c>
      <c r="E14" s="5">
        <v>31.37</v>
      </c>
      <c r="F14" s="5">
        <v>41.83</v>
      </c>
      <c r="G14" s="5">
        <v>15.69</v>
      </c>
      <c r="H14" s="12">
        <f t="shared" si="1"/>
        <v>16.9983</v>
      </c>
      <c r="I14" s="12">
        <f t="shared" si="2"/>
        <v>47.9961</v>
      </c>
      <c r="J14" s="12">
        <f t="shared" si="3"/>
        <v>63.9999</v>
      </c>
      <c r="K14" s="12">
        <f t="shared" si="4"/>
        <v>24.0057</v>
      </c>
      <c r="L14" s="13">
        <f t="shared" si="5"/>
        <v>3.621</v>
      </c>
      <c r="M14" s="14">
        <f t="shared" si="6"/>
        <v>88.89</v>
      </c>
      <c r="N14" s="13">
        <f t="shared" si="7"/>
        <v>55.532</v>
      </c>
      <c r="O14" s="14">
        <f t="shared" si="8"/>
        <v>57.52</v>
      </c>
      <c r="P14" s="12">
        <f t="shared" si="9"/>
        <v>153</v>
      </c>
    </row>
    <row r="15" ht="14.25" customHeight="1">
      <c r="A15" s="5" t="s">
        <v>25</v>
      </c>
      <c r="B15" s="5">
        <v>5.0</v>
      </c>
      <c r="C15" s="5">
        <v>180.0</v>
      </c>
      <c r="D15" s="5">
        <v>6.67</v>
      </c>
      <c r="E15" s="5">
        <v>65.0</v>
      </c>
      <c r="F15" s="5">
        <v>27.78</v>
      </c>
      <c r="G15" s="5">
        <v>0.56</v>
      </c>
      <c r="H15" s="12">
        <f t="shared" si="1"/>
        <v>12.006</v>
      </c>
      <c r="I15" s="12">
        <f t="shared" si="2"/>
        <v>117</v>
      </c>
      <c r="J15" s="12">
        <f t="shared" si="3"/>
        <v>50.004</v>
      </c>
      <c r="K15" s="12">
        <f t="shared" si="4"/>
        <v>1.008</v>
      </c>
      <c r="L15" s="13">
        <f t="shared" si="5"/>
        <v>3.2226</v>
      </c>
      <c r="M15" s="14">
        <f t="shared" si="6"/>
        <v>93.33</v>
      </c>
      <c r="N15" s="13">
        <f t="shared" si="7"/>
        <v>42.8064</v>
      </c>
      <c r="O15" s="14">
        <f t="shared" si="8"/>
        <v>28.34</v>
      </c>
      <c r="P15" s="12">
        <f t="shared" si="9"/>
        <v>180.018</v>
      </c>
    </row>
    <row r="16" ht="14.25" customHeight="1">
      <c r="A16" s="5" t="s">
        <v>26</v>
      </c>
      <c r="B16" s="5">
        <v>6.0</v>
      </c>
      <c r="C16" s="5">
        <v>269.0</v>
      </c>
      <c r="D16" s="5">
        <v>17.84</v>
      </c>
      <c r="E16" s="5">
        <v>42.75</v>
      </c>
      <c r="F16" s="5">
        <v>31.97</v>
      </c>
      <c r="G16" s="5">
        <v>7.43</v>
      </c>
      <c r="H16" s="12">
        <f t="shared" si="1"/>
        <v>47.9896</v>
      </c>
      <c r="I16" s="12">
        <f t="shared" si="2"/>
        <v>114.9975</v>
      </c>
      <c r="J16" s="12">
        <f t="shared" si="3"/>
        <v>85.9993</v>
      </c>
      <c r="K16" s="12">
        <f t="shared" si="4"/>
        <v>19.9867</v>
      </c>
      <c r="L16" s="13">
        <f t="shared" si="5"/>
        <v>3.2896</v>
      </c>
      <c r="M16" s="14">
        <f t="shared" si="6"/>
        <v>82.16</v>
      </c>
      <c r="N16" s="13">
        <f t="shared" si="7"/>
        <v>46.1352</v>
      </c>
      <c r="O16" s="14">
        <f t="shared" si="8"/>
        <v>39.4</v>
      </c>
      <c r="P16" s="12">
        <f t="shared" si="9"/>
        <v>268.9731</v>
      </c>
    </row>
    <row r="17" ht="14.25" customHeight="1">
      <c r="A17" s="5" t="s">
        <v>27</v>
      </c>
      <c r="B17" s="5">
        <v>5.0</v>
      </c>
      <c r="C17" s="5">
        <v>130.0</v>
      </c>
      <c r="D17" s="5">
        <v>25.38</v>
      </c>
      <c r="E17" s="5">
        <v>38.46</v>
      </c>
      <c r="F17" s="5">
        <v>32.31</v>
      </c>
      <c r="G17" s="5">
        <v>3.85</v>
      </c>
      <c r="H17" s="12">
        <f t="shared" si="1"/>
        <v>32.994</v>
      </c>
      <c r="I17" s="12">
        <f t="shared" si="2"/>
        <v>49.998</v>
      </c>
      <c r="J17" s="12">
        <f t="shared" si="3"/>
        <v>42.003</v>
      </c>
      <c r="K17" s="12">
        <f t="shared" si="4"/>
        <v>5.005</v>
      </c>
      <c r="L17" s="13">
        <f t="shared" si="5"/>
        <v>3.1463</v>
      </c>
      <c r="M17" s="14">
        <f t="shared" si="6"/>
        <v>74.62</v>
      </c>
      <c r="N17" s="13">
        <f t="shared" si="7"/>
        <v>42.4348</v>
      </c>
      <c r="O17" s="14">
        <f t="shared" si="8"/>
        <v>36.16</v>
      </c>
      <c r="P17" s="12">
        <f t="shared" si="9"/>
        <v>130</v>
      </c>
    </row>
    <row r="18" ht="14.25" customHeight="1">
      <c r="A18" s="5" t="s">
        <v>28</v>
      </c>
      <c r="B18" s="5">
        <v>5.0</v>
      </c>
      <c r="C18" s="5">
        <v>184.0</v>
      </c>
      <c r="D18" s="5">
        <v>17.39</v>
      </c>
      <c r="E18" s="5">
        <v>38.59</v>
      </c>
      <c r="F18" s="5">
        <v>34.24</v>
      </c>
      <c r="G18" s="5">
        <v>9.78</v>
      </c>
      <c r="H18" s="12">
        <f t="shared" si="1"/>
        <v>31.9976</v>
      </c>
      <c r="I18" s="12">
        <f t="shared" si="2"/>
        <v>71.0056</v>
      </c>
      <c r="J18" s="12">
        <f t="shared" si="3"/>
        <v>63.0016</v>
      </c>
      <c r="K18" s="12">
        <f t="shared" si="4"/>
        <v>17.9952</v>
      </c>
      <c r="L18" s="13">
        <f t="shared" si="5"/>
        <v>3.3641</v>
      </c>
      <c r="M18" s="14">
        <f t="shared" si="6"/>
        <v>82.61</v>
      </c>
      <c r="N18" s="13">
        <f t="shared" si="7"/>
        <v>48.3684</v>
      </c>
      <c r="O18" s="14">
        <f t="shared" si="8"/>
        <v>44.02</v>
      </c>
      <c r="P18" s="12">
        <f t="shared" si="9"/>
        <v>184</v>
      </c>
    </row>
    <row r="19" ht="14.25" customHeight="1">
      <c r="A19" s="5" t="s">
        <v>29</v>
      </c>
      <c r="B19" s="5">
        <v>13.0</v>
      </c>
      <c r="C19" s="5">
        <v>871.0</v>
      </c>
      <c r="D19" s="5">
        <v>12.74</v>
      </c>
      <c r="E19" s="5">
        <v>36.51</v>
      </c>
      <c r="F19" s="5">
        <v>38.81</v>
      </c>
      <c r="G19" s="5">
        <v>11.94</v>
      </c>
      <c r="H19" s="12">
        <f t="shared" si="1"/>
        <v>110.9654</v>
      </c>
      <c r="I19" s="12">
        <f t="shared" si="2"/>
        <v>318.0021</v>
      </c>
      <c r="J19" s="12">
        <f t="shared" si="3"/>
        <v>338.0351</v>
      </c>
      <c r="K19" s="12">
        <f t="shared" si="4"/>
        <v>103.9974</v>
      </c>
      <c r="L19" s="13">
        <f t="shared" si="5"/>
        <v>3.4995</v>
      </c>
      <c r="M19" s="14">
        <f t="shared" si="6"/>
        <v>87.26</v>
      </c>
      <c r="N19" s="13">
        <f t="shared" si="7"/>
        <v>51.9604</v>
      </c>
      <c r="O19" s="14">
        <f t="shared" si="8"/>
        <v>50.75</v>
      </c>
      <c r="P19" s="12">
        <f t="shared" si="9"/>
        <v>871</v>
      </c>
    </row>
    <row r="20" ht="14.25" customHeight="1">
      <c r="A20" s="5" t="s">
        <v>30</v>
      </c>
      <c r="B20" s="5">
        <v>6.0</v>
      </c>
      <c r="C20" s="5">
        <v>314.0</v>
      </c>
      <c r="D20" s="5">
        <v>10.19</v>
      </c>
      <c r="E20" s="5">
        <v>36.31</v>
      </c>
      <c r="F20" s="5">
        <v>44.9</v>
      </c>
      <c r="G20" s="5">
        <v>8.6</v>
      </c>
      <c r="H20" s="12">
        <f t="shared" si="1"/>
        <v>31.9966</v>
      </c>
      <c r="I20" s="12">
        <f t="shared" si="2"/>
        <v>114.0134</v>
      </c>
      <c r="J20" s="12">
        <f t="shared" si="3"/>
        <v>140.986</v>
      </c>
      <c r="K20" s="12">
        <f t="shared" si="4"/>
        <v>27.004</v>
      </c>
      <c r="L20" s="13">
        <f t="shared" si="5"/>
        <v>3.5191</v>
      </c>
      <c r="M20" s="14">
        <f t="shared" si="6"/>
        <v>89.81</v>
      </c>
      <c r="N20" s="13">
        <f t="shared" si="7"/>
        <v>52.038</v>
      </c>
      <c r="O20" s="14">
        <f t="shared" si="8"/>
        <v>53.5</v>
      </c>
      <c r="P20" s="12">
        <f t="shared" si="9"/>
        <v>314</v>
      </c>
    </row>
    <row r="21" ht="14.25" customHeight="1">
      <c r="A21" s="5" t="s">
        <v>31</v>
      </c>
      <c r="B21" s="5">
        <v>12.0</v>
      </c>
      <c r="C21" s="5">
        <v>468.0</v>
      </c>
      <c r="D21" s="5">
        <v>5.34</v>
      </c>
      <c r="E21" s="5">
        <v>36.32</v>
      </c>
      <c r="F21" s="5">
        <v>47.01</v>
      </c>
      <c r="G21" s="5">
        <v>11.32</v>
      </c>
      <c r="H21" s="12">
        <f t="shared" si="1"/>
        <v>24.9912</v>
      </c>
      <c r="I21" s="12">
        <f t="shared" si="2"/>
        <v>169.9776</v>
      </c>
      <c r="J21" s="12">
        <f t="shared" si="3"/>
        <v>220.0068</v>
      </c>
      <c r="K21" s="12">
        <f t="shared" si="4"/>
        <v>52.9776</v>
      </c>
      <c r="L21" s="13">
        <f t="shared" si="5"/>
        <v>3.6428</v>
      </c>
      <c r="M21" s="14">
        <f t="shared" si="6"/>
        <v>94.66</v>
      </c>
      <c r="N21" s="13">
        <f t="shared" si="7"/>
        <v>55.336</v>
      </c>
      <c r="O21" s="14">
        <f t="shared" si="8"/>
        <v>58.33</v>
      </c>
      <c r="P21" s="12">
        <f t="shared" si="9"/>
        <v>467.9532</v>
      </c>
    </row>
    <row r="22" ht="14.25" customHeight="1">
      <c r="A22" s="5" t="s">
        <v>32</v>
      </c>
      <c r="B22" s="5">
        <v>4.0</v>
      </c>
      <c r="C22" s="5">
        <v>119.0</v>
      </c>
      <c r="D22" s="5">
        <v>11.76</v>
      </c>
      <c r="E22" s="5">
        <v>37.82</v>
      </c>
      <c r="F22" s="5">
        <v>38.66</v>
      </c>
      <c r="G22" s="5">
        <v>11.76</v>
      </c>
      <c r="H22" s="12">
        <f t="shared" si="1"/>
        <v>13.9944</v>
      </c>
      <c r="I22" s="12">
        <f t="shared" si="2"/>
        <v>45.0058</v>
      </c>
      <c r="J22" s="12">
        <f t="shared" si="3"/>
        <v>46.0054</v>
      </c>
      <c r="K22" s="12">
        <f t="shared" si="4"/>
        <v>13.9944</v>
      </c>
      <c r="L22" s="13">
        <f t="shared" si="5"/>
        <v>3.5042</v>
      </c>
      <c r="M22" s="14">
        <f t="shared" si="6"/>
        <v>88.24</v>
      </c>
      <c r="N22" s="13">
        <f t="shared" si="7"/>
        <v>51.9992</v>
      </c>
      <c r="O22" s="14">
        <f t="shared" si="8"/>
        <v>50.42</v>
      </c>
      <c r="P22" s="12">
        <f t="shared" si="9"/>
        <v>119</v>
      </c>
    </row>
    <row r="23" ht="14.25" customHeight="1">
      <c r="A23" s="5" t="s">
        <v>33</v>
      </c>
      <c r="B23" s="5">
        <v>9.0</v>
      </c>
      <c r="C23" s="5">
        <v>278.0</v>
      </c>
      <c r="D23" s="5">
        <v>19.42</v>
      </c>
      <c r="E23" s="5">
        <v>35.97</v>
      </c>
      <c r="F23" s="5">
        <v>40.65</v>
      </c>
      <c r="G23" s="5">
        <v>3.96</v>
      </c>
      <c r="H23" s="12">
        <f t="shared" si="1"/>
        <v>53.9876</v>
      </c>
      <c r="I23" s="12">
        <f t="shared" si="2"/>
        <v>99.9966</v>
      </c>
      <c r="J23" s="12">
        <f t="shared" si="3"/>
        <v>113.007</v>
      </c>
      <c r="K23" s="12">
        <f t="shared" si="4"/>
        <v>11.0088</v>
      </c>
      <c r="L23" s="13">
        <f t="shared" si="5"/>
        <v>3.2915</v>
      </c>
      <c r="M23" s="14">
        <f t="shared" si="6"/>
        <v>80.58</v>
      </c>
      <c r="N23" s="13">
        <f t="shared" si="7"/>
        <v>46.0324</v>
      </c>
      <c r="O23" s="14">
        <f t="shared" si="8"/>
        <v>44.61</v>
      </c>
      <c r="P23" s="12">
        <f t="shared" si="9"/>
        <v>278</v>
      </c>
    </row>
    <row r="24" ht="14.25" customHeight="1">
      <c r="A24" s="5" t="s">
        <v>34</v>
      </c>
      <c r="B24" s="5">
        <v>7.0</v>
      </c>
      <c r="C24" s="5">
        <v>333.0</v>
      </c>
      <c r="D24" s="5">
        <v>6.01</v>
      </c>
      <c r="E24" s="5">
        <v>35.74</v>
      </c>
      <c r="F24" s="5">
        <v>44.44</v>
      </c>
      <c r="G24" s="5">
        <v>13.81</v>
      </c>
      <c r="H24" s="12">
        <f t="shared" si="1"/>
        <v>20.0133</v>
      </c>
      <c r="I24" s="12">
        <f t="shared" si="2"/>
        <v>119.0142</v>
      </c>
      <c r="J24" s="12">
        <f t="shared" si="3"/>
        <v>147.9852</v>
      </c>
      <c r="K24" s="12">
        <f t="shared" si="4"/>
        <v>45.9873</v>
      </c>
      <c r="L24" s="13">
        <f t="shared" si="5"/>
        <v>3.6605</v>
      </c>
      <c r="M24" s="14">
        <f t="shared" si="6"/>
        <v>93.99</v>
      </c>
      <c r="N24" s="13">
        <f t="shared" si="7"/>
        <v>56.0796</v>
      </c>
      <c r="O24" s="14">
        <f t="shared" si="8"/>
        <v>58.25</v>
      </c>
      <c r="P24" s="12">
        <f t="shared" si="9"/>
        <v>333</v>
      </c>
    </row>
    <row r="25" ht="14.25" customHeight="1">
      <c r="A25" s="5" t="s">
        <v>35</v>
      </c>
      <c r="B25" s="5">
        <v>3.0</v>
      </c>
      <c r="C25" s="5">
        <v>146.0</v>
      </c>
      <c r="D25" s="5">
        <v>6.16</v>
      </c>
      <c r="E25" s="5">
        <v>32.19</v>
      </c>
      <c r="F25" s="5">
        <v>50.68</v>
      </c>
      <c r="G25" s="5">
        <v>10.96</v>
      </c>
      <c r="H25" s="12">
        <f t="shared" si="1"/>
        <v>8.9936</v>
      </c>
      <c r="I25" s="12">
        <f t="shared" si="2"/>
        <v>46.9974</v>
      </c>
      <c r="J25" s="12">
        <f t="shared" si="3"/>
        <v>73.9928</v>
      </c>
      <c r="K25" s="12">
        <f t="shared" si="4"/>
        <v>16.0016</v>
      </c>
      <c r="L25" s="13">
        <f t="shared" si="5"/>
        <v>3.6641</v>
      </c>
      <c r="M25" s="14">
        <f t="shared" si="6"/>
        <v>93.84</v>
      </c>
      <c r="N25" s="13">
        <f t="shared" si="7"/>
        <v>55.9692</v>
      </c>
      <c r="O25" s="14">
        <f t="shared" si="8"/>
        <v>61.64</v>
      </c>
      <c r="P25" s="12">
        <f t="shared" si="9"/>
        <v>145.9854</v>
      </c>
    </row>
    <row r="26" ht="14.25" customHeight="1">
      <c r="A26" s="5" t="s">
        <v>36</v>
      </c>
      <c r="B26" s="5">
        <v>7.0</v>
      </c>
      <c r="C26" s="5">
        <v>285.0</v>
      </c>
      <c r="D26" s="5">
        <v>14.04</v>
      </c>
      <c r="E26" s="5">
        <v>35.44</v>
      </c>
      <c r="F26" s="5">
        <v>40.0</v>
      </c>
      <c r="G26" s="5">
        <v>10.53</v>
      </c>
      <c r="H26" s="12">
        <f t="shared" si="1"/>
        <v>40.014</v>
      </c>
      <c r="I26" s="12">
        <f t="shared" si="2"/>
        <v>101.004</v>
      </c>
      <c r="J26" s="12">
        <f t="shared" si="3"/>
        <v>114</v>
      </c>
      <c r="K26" s="12">
        <f t="shared" si="4"/>
        <v>30.0105</v>
      </c>
      <c r="L26" s="13">
        <f t="shared" si="5"/>
        <v>3.4705</v>
      </c>
      <c r="M26" s="14">
        <f t="shared" si="6"/>
        <v>85.96</v>
      </c>
      <c r="N26" s="13">
        <f t="shared" si="7"/>
        <v>51.1348</v>
      </c>
      <c r="O26" s="14">
        <f t="shared" si="8"/>
        <v>50.53</v>
      </c>
      <c r="P26" s="12">
        <f t="shared" si="9"/>
        <v>285.0285</v>
      </c>
    </row>
    <row r="27" ht="14.25" customHeight="1">
      <c r="A27" s="5" t="s">
        <v>37</v>
      </c>
      <c r="B27" s="5">
        <v>4.0</v>
      </c>
      <c r="C27" s="5">
        <v>96.0</v>
      </c>
      <c r="D27" s="5">
        <v>25.0</v>
      </c>
      <c r="E27" s="5">
        <v>45.83</v>
      </c>
      <c r="F27" s="5">
        <v>22.92</v>
      </c>
      <c r="G27" s="5">
        <v>6.25</v>
      </c>
      <c r="H27" s="12">
        <f t="shared" si="1"/>
        <v>24</v>
      </c>
      <c r="I27" s="12">
        <f t="shared" si="2"/>
        <v>43.9968</v>
      </c>
      <c r="J27" s="12">
        <f t="shared" si="3"/>
        <v>22.0032</v>
      </c>
      <c r="K27" s="12">
        <f t="shared" si="4"/>
        <v>6</v>
      </c>
      <c r="L27" s="13">
        <f t="shared" si="5"/>
        <v>3.1042</v>
      </c>
      <c r="M27" s="14">
        <f t="shared" si="6"/>
        <v>75</v>
      </c>
      <c r="N27" s="13">
        <f t="shared" si="7"/>
        <v>41.4176</v>
      </c>
      <c r="O27" s="14">
        <f t="shared" si="8"/>
        <v>29.17</v>
      </c>
      <c r="P27" s="12">
        <f t="shared" si="9"/>
        <v>96</v>
      </c>
    </row>
    <row r="28" ht="14.25" customHeight="1">
      <c r="A28" s="5" t="s">
        <v>38</v>
      </c>
      <c r="B28" s="5">
        <v>5.0</v>
      </c>
      <c r="C28" s="5">
        <v>116.0</v>
      </c>
      <c r="D28" s="5">
        <v>13.79</v>
      </c>
      <c r="E28" s="5">
        <v>45.69</v>
      </c>
      <c r="F28" s="5">
        <v>26.72</v>
      </c>
      <c r="G28" s="5">
        <v>13.79</v>
      </c>
      <c r="H28" s="12">
        <f t="shared" si="1"/>
        <v>15.9964</v>
      </c>
      <c r="I28" s="12">
        <f t="shared" si="2"/>
        <v>53.0004</v>
      </c>
      <c r="J28" s="12">
        <f t="shared" si="3"/>
        <v>30.9952</v>
      </c>
      <c r="K28" s="12">
        <f t="shared" si="4"/>
        <v>15.9964</v>
      </c>
      <c r="L28" s="13">
        <f t="shared" si="5"/>
        <v>3.4048</v>
      </c>
      <c r="M28" s="14">
        <f t="shared" si="6"/>
        <v>86.21</v>
      </c>
      <c r="N28" s="13">
        <f t="shared" si="7"/>
        <v>49.5456</v>
      </c>
      <c r="O28" s="14">
        <f t="shared" si="8"/>
        <v>40.51</v>
      </c>
      <c r="P28" s="12">
        <f t="shared" si="9"/>
        <v>115.9884</v>
      </c>
    </row>
    <row r="29" ht="14.25" customHeight="1">
      <c r="A29" s="5" t="s">
        <v>39</v>
      </c>
      <c r="B29" s="5">
        <v>6.0</v>
      </c>
      <c r="C29" s="5">
        <v>171.0</v>
      </c>
      <c r="D29" s="5">
        <v>9.36</v>
      </c>
      <c r="E29" s="5">
        <v>32.16</v>
      </c>
      <c r="F29" s="5">
        <v>50.29</v>
      </c>
      <c r="G29" s="5">
        <v>8.19</v>
      </c>
      <c r="H29" s="12">
        <f t="shared" si="1"/>
        <v>16.0056</v>
      </c>
      <c r="I29" s="12">
        <f t="shared" si="2"/>
        <v>54.9936</v>
      </c>
      <c r="J29" s="12">
        <f t="shared" si="3"/>
        <v>85.9959</v>
      </c>
      <c r="K29" s="12">
        <f t="shared" si="4"/>
        <v>14.0049</v>
      </c>
      <c r="L29" s="13">
        <f t="shared" si="5"/>
        <v>3.5731</v>
      </c>
      <c r="M29" s="14">
        <f t="shared" si="6"/>
        <v>90.64</v>
      </c>
      <c r="N29" s="13">
        <f t="shared" si="7"/>
        <v>53.4508</v>
      </c>
      <c r="O29" s="14">
        <f t="shared" si="8"/>
        <v>58.48</v>
      </c>
      <c r="P29" s="12">
        <f t="shared" si="9"/>
        <v>171</v>
      </c>
    </row>
    <row r="30" ht="14.25" customHeight="1">
      <c r="A30" s="5" t="s">
        <v>40</v>
      </c>
      <c r="B30" s="5">
        <v>8.0</v>
      </c>
      <c r="C30" s="5">
        <v>205.0</v>
      </c>
      <c r="D30" s="5">
        <v>6.34</v>
      </c>
      <c r="E30" s="5">
        <v>19.02</v>
      </c>
      <c r="F30" s="5">
        <v>59.02</v>
      </c>
      <c r="G30" s="5">
        <v>15.61</v>
      </c>
      <c r="H30" s="12">
        <f t="shared" si="1"/>
        <v>12.997</v>
      </c>
      <c r="I30" s="12">
        <f t="shared" si="2"/>
        <v>38.991</v>
      </c>
      <c r="J30" s="12">
        <f t="shared" si="3"/>
        <v>120.991</v>
      </c>
      <c r="K30" s="12">
        <f t="shared" si="4"/>
        <v>32.0005</v>
      </c>
      <c r="L30" s="13">
        <f t="shared" si="5"/>
        <v>3.8387</v>
      </c>
      <c r="M30" s="14">
        <f t="shared" si="6"/>
        <v>93.66</v>
      </c>
      <c r="N30" s="13">
        <f t="shared" si="7"/>
        <v>61.2444</v>
      </c>
      <c r="O30" s="14">
        <f t="shared" si="8"/>
        <v>74.63</v>
      </c>
      <c r="P30" s="12">
        <f t="shared" si="9"/>
        <v>204.9795</v>
      </c>
    </row>
    <row r="31" ht="14.25" customHeight="1">
      <c r="A31" s="5" t="s">
        <v>41</v>
      </c>
      <c r="B31" s="5">
        <v>1.0</v>
      </c>
      <c r="C31" s="5">
        <v>53.0</v>
      </c>
      <c r="D31" s="5">
        <v>22.64</v>
      </c>
      <c r="E31" s="5">
        <v>16.98</v>
      </c>
      <c r="F31" s="5">
        <v>37.74</v>
      </c>
      <c r="G31" s="5">
        <v>22.64</v>
      </c>
      <c r="H31" s="12">
        <f t="shared" si="1"/>
        <v>11.9992</v>
      </c>
      <c r="I31" s="12">
        <f t="shared" si="2"/>
        <v>8.9994</v>
      </c>
      <c r="J31" s="12">
        <f t="shared" si="3"/>
        <v>20.0022</v>
      </c>
      <c r="K31" s="12">
        <f t="shared" si="4"/>
        <v>11.9992</v>
      </c>
      <c r="L31" s="13">
        <f t="shared" si="5"/>
        <v>3.6038</v>
      </c>
      <c r="M31" s="14">
        <f t="shared" si="6"/>
        <v>77.36</v>
      </c>
      <c r="N31" s="13">
        <f t="shared" si="7"/>
        <v>56.5288</v>
      </c>
      <c r="O31" s="14">
        <f t="shared" si="8"/>
        <v>60.38</v>
      </c>
      <c r="P31" s="12">
        <f t="shared" si="9"/>
        <v>53</v>
      </c>
    </row>
    <row r="32" ht="14.25" customHeight="1">
      <c r="A32" s="5" t="s">
        <v>42</v>
      </c>
      <c r="B32" s="5">
        <v>1.0</v>
      </c>
      <c r="C32" s="5">
        <v>33.0</v>
      </c>
      <c r="D32" s="5">
        <v>12.12</v>
      </c>
      <c r="E32" s="5">
        <v>54.55</v>
      </c>
      <c r="F32" s="5">
        <v>21.21</v>
      </c>
      <c r="G32" s="5">
        <v>12.12</v>
      </c>
      <c r="H32" s="12">
        <f t="shared" si="1"/>
        <v>3.9996</v>
      </c>
      <c r="I32" s="12">
        <f t="shared" si="2"/>
        <v>18.0015</v>
      </c>
      <c r="J32" s="12">
        <f t="shared" si="3"/>
        <v>6.9993</v>
      </c>
      <c r="K32" s="12">
        <f t="shared" si="4"/>
        <v>3.9996</v>
      </c>
      <c r="L32" s="13">
        <f t="shared" si="5"/>
        <v>3.3333</v>
      </c>
      <c r="M32" s="14">
        <f t="shared" si="6"/>
        <v>87.88</v>
      </c>
      <c r="N32" s="13">
        <f t="shared" si="7"/>
        <v>47.2716</v>
      </c>
      <c r="O32" s="14">
        <f t="shared" si="8"/>
        <v>33.33</v>
      </c>
      <c r="P32" s="12">
        <f t="shared" si="9"/>
        <v>33</v>
      </c>
    </row>
    <row r="33" ht="14.25" customHeight="1">
      <c r="A33" s="5" t="s">
        <v>43</v>
      </c>
      <c r="B33" s="5">
        <v>1.0</v>
      </c>
      <c r="C33" s="5">
        <v>71.0</v>
      </c>
      <c r="D33" s="5">
        <v>15.49</v>
      </c>
      <c r="E33" s="5">
        <v>46.48</v>
      </c>
      <c r="F33" s="5">
        <v>38.03</v>
      </c>
      <c r="G33" s="5">
        <v>0.0</v>
      </c>
      <c r="H33" s="12">
        <f t="shared" si="1"/>
        <v>10.9979</v>
      </c>
      <c r="I33" s="12">
        <f t="shared" si="2"/>
        <v>33.0008</v>
      </c>
      <c r="J33" s="12">
        <f t="shared" si="3"/>
        <v>27.0013</v>
      </c>
      <c r="K33" s="12">
        <f t="shared" si="4"/>
        <v>0</v>
      </c>
      <c r="L33" s="13">
        <f t="shared" si="5"/>
        <v>3.2254</v>
      </c>
      <c r="M33" s="14">
        <f t="shared" si="6"/>
        <v>84.51</v>
      </c>
      <c r="N33" s="13">
        <f t="shared" si="7"/>
        <v>43.5504</v>
      </c>
      <c r="O33" s="14">
        <f t="shared" si="8"/>
        <v>38.03</v>
      </c>
      <c r="P33" s="12">
        <f t="shared" si="9"/>
        <v>71</v>
      </c>
    </row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