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ВПР 2020. 5 класс (по программе" sheetId="1" r:id="rId1"/>
  </sheets>
  <calcPr calcId="124519"/>
</workbook>
</file>

<file path=xl/calcChain.xml><?xml version="1.0" encoding="utf-8"?>
<calcChain xmlns="http://schemas.openxmlformats.org/spreadsheetml/2006/main">
  <c r="G37" i="1"/>
  <c r="I37" s="1"/>
  <c r="E37"/>
  <c r="K37" s="1"/>
  <c r="C37"/>
  <c r="A37"/>
  <c r="J37" s="1"/>
  <c r="L33"/>
  <c r="K33"/>
  <c r="J33"/>
  <c r="N33" s="1"/>
  <c r="I33"/>
  <c r="H33"/>
  <c r="P33" s="1"/>
  <c r="L32"/>
  <c r="K32"/>
  <c r="J32"/>
  <c r="N32" s="1"/>
  <c r="I32"/>
  <c r="M32" s="1"/>
  <c r="H32"/>
  <c r="P32" s="1"/>
  <c r="L31"/>
  <c r="K31"/>
  <c r="J31"/>
  <c r="N31" s="1"/>
  <c r="I31"/>
  <c r="H31"/>
  <c r="P31" s="1"/>
  <c r="L30"/>
  <c r="K30"/>
  <c r="O30" s="1"/>
  <c r="J30"/>
  <c r="N30" s="1"/>
  <c r="I30"/>
  <c r="H30"/>
  <c r="P30" s="1"/>
  <c r="L29"/>
  <c r="K29"/>
  <c r="J29"/>
  <c r="N29" s="1"/>
  <c r="I29"/>
  <c r="H29"/>
  <c r="P29" s="1"/>
  <c r="L28"/>
  <c r="K28"/>
  <c r="J28"/>
  <c r="N28" s="1"/>
  <c r="I28"/>
  <c r="M28" s="1"/>
  <c r="H28"/>
  <c r="P28" s="1"/>
  <c r="L27"/>
  <c r="K27"/>
  <c r="J27"/>
  <c r="N27" s="1"/>
  <c r="I27"/>
  <c r="H27"/>
  <c r="O27" s="1"/>
  <c r="L26"/>
  <c r="K26"/>
  <c r="J26"/>
  <c r="N26" s="1"/>
  <c r="I26"/>
  <c r="M26" s="1"/>
  <c r="H26"/>
  <c r="O26" s="1"/>
  <c r="L25"/>
  <c r="K25"/>
  <c r="J25"/>
  <c r="N25" s="1"/>
  <c r="I25"/>
  <c r="M25" s="1"/>
  <c r="H25"/>
  <c r="P25" s="1"/>
  <c r="L24"/>
  <c r="K24"/>
  <c r="O24" s="1"/>
  <c r="J24"/>
  <c r="N24" s="1"/>
  <c r="I24"/>
  <c r="M24" s="1"/>
  <c r="H24"/>
  <c r="P24" s="1"/>
  <c r="L23"/>
  <c r="K23"/>
  <c r="J23"/>
  <c r="N23" s="1"/>
  <c r="I23"/>
  <c r="H23"/>
  <c r="P23" s="1"/>
  <c r="L22"/>
  <c r="K22"/>
  <c r="J22"/>
  <c r="N22" s="1"/>
  <c r="I22"/>
  <c r="M22" s="1"/>
  <c r="H22"/>
  <c r="O22" s="1"/>
  <c r="L21"/>
  <c r="K21"/>
  <c r="J21"/>
  <c r="N21" s="1"/>
  <c r="I21"/>
  <c r="M21" s="1"/>
  <c r="H21"/>
  <c r="P21" s="1"/>
  <c r="L20"/>
  <c r="K20"/>
  <c r="O20" s="1"/>
  <c r="J20"/>
  <c r="N20" s="1"/>
  <c r="I20"/>
  <c r="M20" s="1"/>
  <c r="H20"/>
  <c r="P20" s="1"/>
  <c r="L19"/>
  <c r="K19"/>
  <c r="J19"/>
  <c r="N19" s="1"/>
  <c r="I19"/>
  <c r="H19"/>
  <c r="M19" s="1"/>
  <c r="L18"/>
  <c r="K18"/>
  <c r="J18"/>
  <c r="N18" s="1"/>
  <c r="I18"/>
  <c r="M18" s="1"/>
  <c r="H18"/>
  <c r="O18" s="1"/>
  <c r="L17"/>
  <c r="K17"/>
  <c r="J17"/>
  <c r="N17" s="1"/>
  <c r="I17"/>
  <c r="M17" s="1"/>
  <c r="H17"/>
  <c r="O17" s="1"/>
  <c r="L16"/>
  <c r="K16"/>
  <c r="O16" s="1"/>
  <c r="J16"/>
  <c r="M16" s="1"/>
  <c r="I16"/>
  <c r="H16"/>
  <c r="P16" s="1"/>
  <c r="L15"/>
  <c r="K15"/>
  <c r="J15"/>
  <c r="N15" s="1"/>
  <c r="I15"/>
  <c r="H15"/>
  <c r="O15" s="1"/>
  <c r="L14"/>
  <c r="K14"/>
  <c r="J14"/>
  <c r="N14" s="1"/>
  <c r="I14"/>
  <c r="M14" s="1"/>
  <c r="H14"/>
  <c r="O14" s="1"/>
  <c r="L13"/>
  <c r="K13"/>
  <c r="J13"/>
  <c r="N13" s="1"/>
  <c r="I13"/>
  <c r="M13" s="1"/>
  <c r="H13"/>
  <c r="P13" s="1"/>
  <c r="L12"/>
  <c r="K12"/>
  <c r="O12" s="1"/>
  <c r="J12"/>
  <c r="N12" s="1"/>
  <c r="I12"/>
  <c r="M12" s="1"/>
  <c r="H12"/>
  <c r="P12" s="1"/>
  <c r="L11"/>
  <c r="K11"/>
  <c r="J11"/>
  <c r="N11" s="1"/>
  <c r="I11"/>
  <c r="H11"/>
  <c r="M11" s="1"/>
  <c r="L10"/>
  <c r="K10"/>
  <c r="J10"/>
  <c r="N10" s="1"/>
  <c r="I10"/>
  <c r="M10" s="1"/>
  <c r="H10"/>
  <c r="O10" s="1"/>
  <c r="L9"/>
  <c r="K9"/>
  <c r="J9"/>
  <c r="N9" s="1"/>
  <c r="I9"/>
  <c r="M9" s="1"/>
  <c r="H9"/>
  <c r="O9" s="1"/>
  <c r="P11" l="1"/>
  <c r="P15"/>
  <c r="P19"/>
  <c r="O11"/>
  <c r="N16"/>
  <c r="P18"/>
  <c r="O19"/>
  <c r="O23"/>
  <c r="P17"/>
  <c r="O13"/>
  <c r="M15"/>
  <c r="O21"/>
  <c r="M23"/>
  <c r="O25"/>
  <c r="M27"/>
  <c r="O29"/>
  <c r="M31"/>
  <c r="O33"/>
  <c r="P27"/>
  <c r="O28"/>
  <c r="M30"/>
  <c r="O32"/>
  <c r="M29"/>
  <c r="O31"/>
  <c r="M33"/>
  <c r="P10"/>
  <c r="P14"/>
  <c r="P22"/>
  <c r="P26"/>
</calcChain>
</file>

<file path=xl/sharedStrings.xml><?xml version="1.0" encoding="utf-8"?>
<sst xmlns="http://schemas.openxmlformats.org/spreadsheetml/2006/main" count="43" uniqueCount="43">
  <si>
    <t>Статистика по отметкам</t>
  </si>
  <si>
    <t>ВПР 2020. 5 класс (по программе 4 класса)</t>
  </si>
  <si>
    <t>Предмет:</t>
  </si>
  <si>
    <t>Окружающий мир</t>
  </si>
  <si>
    <t>Максимальный первичный балл:</t>
  </si>
  <si>
    <t>Дата:</t>
  </si>
  <si>
    <t>14.09.2020</t>
  </si>
  <si>
    <t>Группы участников</t>
  </si>
  <si>
    <t>Кол-во ОО</t>
  </si>
  <si>
    <t>Кол-во участников</t>
  </si>
  <si>
    <t>"2"</t>
  </si>
  <si>
    <t>"3"</t>
  </si>
  <si>
    <t>"4"</t>
  </si>
  <si>
    <t>"5"</t>
  </si>
  <si>
    <t>успеваемость</t>
  </si>
  <si>
    <t>Обученность</t>
  </si>
  <si>
    <t>К. З.</t>
  </si>
  <si>
    <t>Средняя отметка</t>
  </si>
  <si>
    <t>Вся выборка</t>
  </si>
  <si>
    <t>Калининградская обл.</t>
  </si>
  <si>
    <t>город Калининград</t>
  </si>
  <si>
    <t>Балтийский муниципальный район</t>
  </si>
  <si>
    <t>Светловский</t>
  </si>
  <si>
    <t>Пионерский</t>
  </si>
  <si>
    <t>Полесский</t>
  </si>
  <si>
    <t>Гусевский</t>
  </si>
  <si>
    <t>Славский</t>
  </si>
  <si>
    <t>Правдинский</t>
  </si>
  <si>
    <t>Гурьевский</t>
  </si>
  <si>
    <t>Советский</t>
  </si>
  <si>
    <t>Черняховский</t>
  </si>
  <si>
    <t>Нестеровский муниципальный район</t>
  </si>
  <si>
    <t>Гвардейский</t>
  </si>
  <si>
    <t>Зеленоградский</t>
  </si>
  <si>
    <t>Светлогорский муниципальный район</t>
  </si>
  <si>
    <t>Багратионовский</t>
  </si>
  <si>
    <t>Краснознаменский</t>
  </si>
  <si>
    <t>Озерский</t>
  </si>
  <si>
    <t>Неманский</t>
  </si>
  <si>
    <t>Калининградская область (региональное подчинение)</t>
  </si>
  <si>
    <t>Янтарный</t>
  </si>
  <si>
    <t>Ладушкинский</t>
  </si>
  <si>
    <t>Мамоновский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</si>
</sst>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  <font>
      <sz val="11"/>
      <color theme="1"/>
      <name val="Calibri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9FC5E8"/>
        <bgColor rgb="FF9FC5E8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1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2" fillId="0" borderId="4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/>
    <xf numFmtId="0" fontId="3" fillId="0" borderId="5" xfId="0" applyFont="1" applyBorder="1" applyAlignment="1"/>
    <xf numFmtId="0" fontId="3" fillId="0" borderId="5" xfId="0" applyFont="1" applyBorder="1"/>
    <xf numFmtId="1" fontId="3" fillId="0" borderId="5" xfId="0" applyNumberFormat="1" applyFont="1" applyBorder="1"/>
    <xf numFmtId="2" fontId="3" fillId="0" borderId="5" xfId="0" applyNumberFormat="1" applyFont="1" applyBorder="1"/>
    <xf numFmtId="0" fontId="0" fillId="2" borderId="5" xfId="0" applyFont="1" applyFill="1" applyBorder="1" applyAlignment="1"/>
    <xf numFmtId="1" fontId="3" fillId="2" borderId="5" xfId="0" applyNumberFormat="1" applyFont="1" applyFill="1" applyBorder="1"/>
    <xf numFmtId="0" fontId="3" fillId="2" borderId="5" xfId="0" applyFont="1" applyFill="1" applyBorder="1"/>
    <xf numFmtId="2" fontId="3" fillId="2" borderId="5" xfId="0" applyNumberFormat="1" applyFont="1" applyFill="1" applyBorder="1"/>
    <xf numFmtId="0" fontId="3" fillId="2" borderId="0" xfId="0" applyFont="1" applyFill="1"/>
    <xf numFmtId="2" fontId="3" fillId="3" borderId="5" xfId="0" applyNumberFormat="1" applyFont="1" applyFill="1" applyBorder="1"/>
    <xf numFmtId="0" fontId="3" fillId="0" borderId="0" xfId="0" applyFont="1" applyAlignment="1"/>
    <xf numFmtId="1" fontId="4" fillId="0" borderId="5" xfId="0" applyNumberFormat="1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5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showGridLines="0" tabSelected="1" workbookViewId="0">
      <selection activeCell="M12" sqref="M12"/>
    </sheetView>
  </sheetViews>
  <sheetFormatPr defaultColWidth="14.42578125" defaultRowHeight="15" customHeight="1"/>
  <cols>
    <col min="1" max="3" width="32" customWidth="1"/>
    <col min="4" max="26" width="8.7109375" customWidth="1"/>
  </cols>
  <sheetData>
    <row r="1" spans="1:26" ht="14.25" customHeight="1">
      <c r="A1" s="1" t="s">
        <v>0</v>
      </c>
      <c r="B1" s="2"/>
      <c r="C1" s="2"/>
      <c r="D1" s="2"/>
      <c r="E1" s="2"/>
      <c r="F1" s="2"/>
      <c r="G1" s="3"/>
    </row>
    <row r="2" spans="1:26" ht="14.25" customHeight="1">
      <c r="A2" s="4"/>
      <c r="B2" s="5"/>
      <c r="C2" s="5"/>
      <c r="D2" s="5"/>
      <c r="E2" s="5"/>
      <c r="F2" s="5"/>
      <c r="G2" s="6"/>
    </row>
    <row r="3" spans="1:26" ht="14.25" customHeight="1">
      <c r="A3" s="7" t="s">
        <v>1</v>
      </c>
      <c r="B3" s="5"/>
      <c r="C3" s="5"/>
      <c r="D3" s="5"/>
      <c r="E3" s="5"/>
      <c r="F3" s="5"/>
      <c r="G3" s="6"/>
    </row>
    <row r="4" spans="1:26" ht="14.25" customHeight="1">
      <c r="A4" s="7" t="s">
        <v>2</v>
      </c>
      <c r="B4" s="5" t="s">
        <v>3</v>
      </c>
      <c r="C4" s="5"/>
      <c r="D4" s="5"/>
      <c r="E4" s="5"/>
      <c r="F4" s="5"/>
      <c r="G4" s="6"/>
    </row>
    <row r="5" spans="1:26" ht="14.25" customHeight="1">
      <c r="A5" s="7" t="s">
        <v>4</v>
      </c>
      <c r="B5" s="5">
        <v>32</v>
      </c>
      <c r="C5" s="5"/>
      <c r="D5" s="5"/>
      <c r="E5" s="5"/>
      <c r="F5" s="5"/>
      <c r="G5" s="6"/>
    </row>
    <row r="6" spans="1:26" ht="14.25" customHeight="1">
      <c r="A6" s="7" t="s">
        <v>5</v>
      </c>
      <c r="B6" s="5" t="s">
        <v>6</v>
      </c>
      <c r="C6" s="5"/>
      <c r="D6" s="5"/>
      <c r="E6" s="5"/>
      <c r="F6" s="5"/>
      <c r="G6" s="6"/>
    </row>
    <row r="7" spans="1:26" ht="14.25" customHeight="1">
      <c r="A7" s="4"/>
      <c r="B7" s="5"/>
      <c r="C7" s="5"/>
      <c r="D7" s="5"/>
      <c r="E7" s="5"/>
      <c r="F7" s="5"/>
      <c r="G7" s="6"/>
    </row>
    <row r="8" spans="1:26" ht="14.25" customHeight="1">
      <c r="A8" s="8" t="s">
        <v>7</v>
      </c>
      <c r="B8" s="9" t="s">
        <v>8</v>
      </c>
      <c r="C8" s="9" t="s">
        <v>9</v>
      </c>
      <c r="D8" s="9">
        <v>2</v>
      </c>
      <c r="E8" s="9">
        <v>3</v>
      </c>
      <c r="F8" s="9">
        <v>4</v>
      </c>
      <c r="G8" s="10">
        <v>5</v>
      </c>
      <c r="H8" s="11" t="s">
        <v>10</v>
      </c>
      <c r="I8" s="11" t="s">
        <v>11</v>
      </c>
      <c r="J8" s="11" t="s">
        <v>12</v>
      </c>
      <c r="K8" s="11" t="s">
        <v>13</v>
      </c>
      <c r="L8" s="11" t="s">
        <v>14</v>
      </c>
      <c r="M8" s="11" t="s">
        <v>15</v>
      </c>
      <c r="N8" s="11" t="s">
        <v>16</v>
      </c>
      <c r="O8" s="12"/>
      <c r="P8" s="11" t="s">
        <v>17</v>
      </c>
    </row>
    <row r="9" spans="1:26" ht="14.25" customHeight="1">
      <c r="A9" s="5" t="s">
        <v>18</v>
      </c>
      <c r="B9" s="5">
        <v>35267</v>
      </c>
      <c r="C9" s="5">
        <v>1359182</v>
      </c>
      <c r="D9" s="5">
        <v>2.85</v>
      </c>
      <c r="E9" s="5">
        <v>32.04</v>
      </c>
      <c r="F9" s="5">
        <v>53.34</v>
      </c>
      <c r="G9" s="5">
        <v>11.77</v>
      </c>
      <c r="H9" s="13">
        <f t="shared" ref="H9:H33" si="0">D9*C9/100</f>
        <v>38736.687000000005</v>
      </c>
      <c r="I9" s="13">
        <f t="shared" ref="I9:I33" si="1">E9*C9/100</f>
        <v>435481.91279999999</v>
      </c>
      <c r="J9" s="13">
        <f t="shared" ref="J9:J33" si="2">F9*C9/100</f>
        <v>724987.67880000011</v>
      </c>
      <c r="K9" s="13">
        <f t="shared" ref="K9:K33" si="3">G9*C9/100</f>
        <v>159975.72139999998</v>
      </c>
      <c r="L9" s="12">
        <f t="shared" ref="L9:L33" si="4">100-D9</f>
        <v>97.15</v>
      </c>
      <c r="M9" s="14">
        <f t="shared" ref="M9:M33" si="5">(H9*0.16+I9*0.36+J9*0.64+K9)/C9*100</f>
        <v>57.898000000000003</v>
      </c>
      <c r="N9" s="12">
        <f t="shared" ref="N9:N33" si="6">(J9+K9)/C9*100</f>
        <v>65.11</v>
      </c>
      <c r="O9" s="13">
        <f t="shared" ref="O9:O33" si="7">H9+I9+J9+K9</f>
        <v>1359182</v>
      </c>
      <c r="P9" s="12"/>
    </row>
    <row r="10" spans="1:26" ht="14.25" customHeight="1">
      <c r="A10" s="15" t="s">
        <v>19</v>
      </c>
      <c r="B10" s="15">
        <v>162</v>
      </c>
      <c r="C10" s="15">
        <v>10884</v>
      </c>
      <c r="D10" s="15">
        <v>1.75</v>
      </c>
      <c r="E10" s="15">
        <v>29.52</v>
      </c>
      <c r="F10" s="15">
        <v>55.49</v>
      </c>
      <c r="G10" s="15">
        <v>13.24</v>
      </c>
      <c r="H10" s="16">
        <f t="shared" si="0"/>
        <v>190.47</v>
      </c>
      <c r="I10" s="16">
        <f t="shared" si="1"/>
        <v>3212.9567999999999</v>
      </c>
      <c r="J10" s="16">
        <f t="shared" si="2"/>
        <v>6039.5316000000003</v>
      </c>
      <c r="K10" s="16">
        <f t="shared" si="3"/>
        <v>1441.0416</v>
      </c>
      <c r="L10" s="17">
        <f t="shared" si="4"/>
        <v>98.25</v>
      </c>
      <c r="M10" s="18">
        <f t="shared" si="5"/>
        <v>59.660799999999995</v>
      </c>
      <c r="N10" s="17">
        <f t="shared" si="6"/>
        <v>68.73</v>
      </c>
      <c r="O10" s="16">
        <f t="shared" si="7"/>
        <v>10884</v>
      </c>
      <c r="P10" s="18">
        <f t="shared" ref="P10:P33" si="8">(H10*2+I10*3+J10*4+K10*5)/C10</f>
        <v>3.8022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6" ht="14.25" customHeight="1">
      <c r="A11" s="5" t="s">
        <v>20</v>
      </c>
      <c r="B11" s="5">
        <v>44</v>
      </c>
      <c r="C11" s="5">
        <v>5667</v>
      </c>
      <c r="D11" s="5">
        <v>1.29</v>
      </c>
      <c r="E11" s="5">
        <v>25.97</v>
      </c>
      <c r="F11" s="5">
        <v>57.74</v>
      </c>
      <c r="G11" s="5">
        <v>15</v>
      </c>
      <c r="H11" s="13">
        <f t="shared" si="0"/>
        <v>73.104300000000009</v>
      </c>
      <c r="I11" s="13">
        <f t="shared" si="1"/>
        <v>1471.7198999999998</v>
      </c>
      <c r="J11" s="13">
        <f t="shared" si="2"/>
        <v>3272.1258000000003</v>
      </c>
      <c r="K11" s="13">
        <f t="shared" si="3"/>
        <v>850.05</v>
      </c>
      <c r="L11" s="12">
        <f t="shared" si="4"/>
        <v>98.71</v>
      </c>
      <c r="M11" s="14">
        <f t="shared" si="5"/>
        <v>61.5092</v>
      </c>
      <c r="N11" s="12">
        <f t="shared" si="6"/>
        <v>72.740000000000009</v>
      </c>
      <c r="O11" s="13">
        <f t="shared" si="7"/>
        <v>5667</v>
      </c>
      <c r="P11" s="20">
        <f t="shared" si="8"/>
        <v>3.8645</v>
      </c>
    </row>
    <row r="12" spans="1:26" ht="14.25" customHeight="1">
      <c r="A12" s="5" t="s">
        <v>21</v>
      </c>
      <c r="B12" s="5">
        <v>6</v>
      </c>
      <c r="C12" s="5">
        <v>291</v>
      </c>
      <c r="D12" s="5">
        <v>1.37</v>
      </c>
      <c r="E12" s="5">
        <v>22.68</v>
      </c>
      <c r="F12" s="5">
        <v>58.42</v>
      </c>
      <c r="G12" s="5">
        <v>17.53</v>
      </c>
      <c r="H12" s="13">
        <f t="shared" si="0"/>
        <v>3.9867000000000004</v>
      </c>
      <c r="I12" s="13">
        <f t="shared" si="1"/>
        <v>65.998800000000003</v>
      </c>
      <c r="J12" s="13">
        <f t="shared" si="2"/>
        <v>170.00220000000002</v>
      </c>
      <c r="K12" s="13">
        <f t="shared" si="3"/>
        <v>51.012300000000003</v>
      </c>
      <c r="L12" s="12">
        <f t="shared" si="4"/>
        <v>98.63</v>
      </c>
      <c r="M12" s="14">
        <f t="shared" si="5"/>
        <v>63.302800000000005</v>
      </c>
      <c r="N12" s="12">
        <f t="shared" si="6"/>
        <v>75.95</v>
      </c>
      <c r="O12" s="13">
        <f t="shared" si="7"/>
        <v>291</v>
      </c>
      <c r="P12" s="20">
        <f t="shared" si="8"/>
        <v>3.9211000000000005</v>
      </c>
    </row>
    <row r="13" spans="1:26" ht="14.25" customHeight="1">
      <c r="A13" s="5" t="s">
        <v>22</v>
      </c>
      <c r="B13" s="5">
        <v>3</v>
      </c>
      <c r="C13" s="5">
        <v>255</v>
      </c>
      <c r="D13" s="5">
        <v>0.39</v>
      </c>
      <c r="E13" s="5">
        <v>25.49</v>
      </c>
      <c r="F13" s="5">
        <v>58.82</v>
      </c>
      <c r="G13" s="5">
        <v>15.29</v>
      </c>
      <c r="H13" s="13">
        <f t="shared" si="0"/>
        <v>0.99450000000000005</v>
      </c>
      <c r="I13" s="13">
        <f t="shared" si="1"/>
        <v>64.999499999999998</v>
      </c>
      <c r="J13" s="13">
        <f t="shared" si="2"/>
        <v>149.99100000000001</v>
      </c>
      <c r="K13" s="13">
        <f t="shared" si="3"/>
        <v>38.9895</v>
      </c>
      <c r="L13" s="12">
        <f t="shared" si="4"/>
        <v>99.61</v>
      </c>
      <c r="M13" s="14">
        <f t="shared" si="5"/>
        <v>62.173599999999993</v>
      </c>
      <c r="N13" s="12">
        <f t="shared" si="6"/>
        <v>74.11</v>
      </c>
      <c r="O13" s="13">
        <f t="shared" si="7"/>
        <v>254.97450000000001</v>
      </c>
      <c r="P13" s="20">
        <f t="shared" si="8"/>
        <v>3.8898000000000001</v>
      </c>
    </row>
    <row r="14" spans="1:26" ht="14.25" customHeight="1">
      <c r="A14" s="5" t="s">
        <v>23</v>
      </c>
      <c r="B14" s="5">
        <v>1</v>
      </c>
      <c r="C14" s="5">
        <v>163</v>
      </c>
      <c r="D14" s="5">
        <v>1.23</v>
      </c>
      <c r="E14" s="5">
        <v>32.520000000000003</v>
      </c>
      <c r="F14" s="5">
        <v>61.35</v>
      </c>
      <c r="G14" s="5">
        <v>4.91</v>
      </c>
      <c r="H14" s="13">
        <f t="shared" si="0"/>
        <v>2.0049000000000001</v>
      </c>
      <c r="I14" s="13">
        <f t="shared" si="1"/>
        <v>53.007600000000004</v>
      </c>
      <c r="J14" s="13">
        <f t="shared" si="2"/>
        <v>100.00050000000002</v>
      </c>
      <c r="K14" s="13">
        <f t="shared" si="3"/>
        <v>8.0033000000000012</v>
      </c>
      <c r="L14" s="12">
        <f t="shared" si="4"/>
        <v>98.77</v>
      </c>
      <c r="M14" s="14">
        <f t="shared" si="5"/>
        <v>56.078000000000003</v>
      </c>
      <c r="N14" s="12">
        <f t="shared" si="6"/>
        <v>66.260000000000005</v>
      </c>
      <c r="O14" s="13">
        <f t="shared" si="7"/>
        <v>163.01630000000003</v>
      </c>
      <c r="P14" s="20">
        <f t="shared" si="8"/>
        <v>3.6997000000000009</v>
      </c>
    </row>
    <row r="15" spans="1:26" ht="14.25" customHeight="1">
      <c r="A15" s="5" t="s">
        <v>24</v>
      </c>
      <c r="B15" s="5">
        <v>5</v>
      </c>
      <c r="C15" s="5">
        <v>184</v>
      </c>
      <c r="D15" s="5">
        <v>1.63</v>
      </c>
      <c r="E15" s="5">
        <v>57.07</v>
      </c>
      <c r="F15" s="5">
        <v>39.67</v>
      </c>
      <c r="G15" s="5">
        <v>1.63</v>
      </c>
      <c r="H15" s="13">
        <f t="shared" si="0"/>
        <v>2.9991999999999996</v>
      </c>
      <c r="I15" s="13">
        <f t="shared" si="1"/>
        <v>105.00879999999999</v>
      </c>
      <c r="J15" s="13">
        <f t="shared" si="2"/>
        <v>72.992800000000003</v>
      </c>
      <c r="K15" s="13">
        <f t="shared" si="3"/>
        <v>2.9991999999999996</v>
      </c>
      <c r="L15" s="12">
        <f t="shared" si="4"/>
        <v>98.37</v>
      </c>
      <c r="M15" s="14">
        <f t="shared" si="5"/>
        <v>47.824800000000003</v>
      </c>
      <c r="N15" s="12">
        <f t="shared" si="6"/>
        <v>41.300000000000004</v>
      </c>
      <c r="O15" s="13">
        <f t="shared" si="7"/>
        <v>184</v>
      </c>
      <c r="P15" s="20">
        <f t="shared" si="8"/>
        <v>3.4129999999999998</v>
      </c>
    </row>
    <row r="16" spans="1:26" ht="14.25" customHeight="1">
      <c r="A16" s="5" t="s">
        <v>25</v>
      </c>
      <c r="B16" s="5">
        <v>6</v>
      </c>
      <c r="C16" s="5">
        <v>280</v>
      </c>
      <c r="D16" s="5">
        <v>5</v>
      </c>
      <c r="E16" s="5">
        <v>35</v>
      </c>
      <c r="F16" s="5">
        <v>53.93</v>
      </c>
      <c r="G16" s="5">
        <v>6.07</v>
      </c>
      <c r="H16" s="13">
        <f t="shared" si="0"/>
        <v>14</v>
      </c>
      <c r="I16" s="13">
        <f t="shared" si="1"/>
        <v>98</v>
      </c>
      <c r="J16" s="13">
        <f t="shared" si="2"/>
        <v>151.00399999999999</v>
      </c>
      <c r="K16" s="13">
        <f t="shared" si="3"/>
        <v>16.996000000000002</v>
      </c>
      <c r="L16" s="12">
        <f t="shared" si="4"/>
        <v>95</v>
      </c>
      <c r="M16" s="14">
        <f t="shared" si="5"/>
        <v>53.985200000000013</v>
      </c>
      <c r="N16" s="12">
        <f t="shared" si="6"/>
        <v>60</v>
      </c>
      <c r="O16" s="13">
        <f t="shared" si="7"/>
        <v>280</v>
      </c>
      <c r="P16" s="20">
        <f t="shared" si="8"/>
        <v>3.6107</v>
      </c>
    </row>
    <row r="17" spans="1:16" ht="14.25" customHeight="1">
      <c r="A17" s="5" t="s">
        <v>26</v>
      </c>
      <c r="B17" s="5">
        <v>5</v>
      </c>
      <c r="C17" s="5">
        <v>146</v>
      </c>
      <c r="D17" s="5">
        <v>3.42</v>
      </c>
      <c r="E17" s="5">
        <v>50.68</v>
      </c>
      <c r="F17" s="5">
        <v>41.1</v>
      </c>
      <c r="G17" s="5">
        <v>4.79</v>
      </c>
      <c r="H17" s="13">
        <f t="shared" si="0"/>
        <v>4.9931999999999999</v>
      </c>
      <c r="I17" s="13">
        <f t="shared" si="1"/>
        <v>73.992800000000003</v>
      </c>
      <c r="J17" s="13">
        <f t="shared" si="2"/>
        <v>60.006</v>
      </c>
      <c r="K17" s="13">
        <f t="shared" si="3"/>
        <v>6.9934000000000003</v>
      </c>
      <c r="L17" s="12">
        <f t="shared" si="4"/>
        <v>96.58</v>
      </c>
      <c r="M17" s="14">
        <f t="shared" si="5"/>
        <v>49.885999999999989</v>
      </c>
      <c r="N17" s="12">
        <f t="shared" si="6"/>
        <v>45.89</v>
      </c>
      <c r="O17" s="13">
        <f t="shared" si="7"/>
        <v>145.98540000000003</v>
      </c>
      <c r="P17" s="20">
        <f t="shared" si="8"/>
        <v>3.4723000000000002</v>
      </c>
    </row>
    <row r="18" spans="1:16" ht="14.25" customHeight="1">
      <c r="A18" s="5" t="s">
        <v>27</v>
      </c>
      <c r="B18" s="5">
        <v>5</v>
      </c>
      <c r="C18" s="5">
        <v>198</v>
      </c>
      <c r="D18" s="5">
        <v>3.54</v>
      </c>
      <c r="E18" s="5">
        <v>45.96</v>
      </c>
      <c r="F18" s="5">
        <v>44.44</v>
      </c>
      <c r="G18" s="5">
        <v>6.06</v>
      </c>
      <c r="H18" s="13">
        <f t="shared" si="0"/>
        <v>7.0091999999999999</v>
      </c>
      <c r="I18" s="13">
        <f t="shared" si="1"/>
        <v>91.000799999999998</v>
      </c>
      <c r="J18" s="13">
        <f t="shared" si="2"/>
        <v>87.991199999999992</v>
      </c>
      <c r="K18" s="13">
        <f t="shared" si="3"/>
        <v>11.998799999999999</v>
      </c>
      <c r="L18" s="12">
        <f t="shared" si="4"/>
        <v>96.46</v>
      </c>
      <c r="M18" s="14">
        <f t="shared" si="5"/>
        <v>51.613599999999991</v>
      </c>
      <c r="N18" s="12">
        <f t="shared" si="6"/>
        <v>50.5</v>
      </c>
      <c r="O18" s="13">
        <f t="shared" si="7"/>
        <v>197.99999999999997</v>
      </c>
      <c r="P18" s="20">
        <f t="shared" si="8"/>
        <v>3.5302000000000002</v>
      </c>
    </row>
    <row r="19" spans="1:16" ht="14.25" customHeight="1">
      <c r="A19" s="5" t="s">
        <v>28</v>
      </c>
      <c r="B19" s="5">
        <v>13</v>
      </c>
      <c r="C19" s="5">
        <v>914</v>
      </c>
      <c r="D19" s="5">
        <v>2.95</v>
      </c>
      <c r="E19" s="5">
        <v>32.06</v>
      </c>
      <c r="F19" s="5">
        <v>53.28</v>
      </c>
      <c r="G19" s="5">
        <v>11.71</v>
      </c>
      <c r="H19" s="13">
        <f t="shared" si="0"/>
        <v>26.963000000000001</v>
      </c>
      <c r="I19" s="13">
        <f t="shared" si="1"/>
        <v>293.02840000000003</v>
      </c>
      <c r="J19" s="13">
        <f t="shared" si="2"/>
        <v>486.97919999999999</v>
      </c>
      <c r="K19" s="13">
        <f t="shared" si="3"/>
        <v>107.02940000000001</v>
      </c>
      <c r="L19" s="12">
        <f t="shared" si="4"/>
        <v>97.05</v>
      </c>
      <c r="M19" s="14">
        <f t="shared" si="5"/>
        <v>57.822800000000008</v>
      </c>
      <c r="N19" s="12">
        <f t="shared" si="6"/>
        <v>64.990000000000009</v>
      </c>
      <c r="O19" s="13">
        <f t="shared" si="7"/>
        <v>914.00000000000011</v>
      </c>
      <c r="P19" s="20">
        <f t="shared" si="8"/>
        <v>3.7374999999999998</v>
      </c>
    </row>
    <row r="20" spans="1:16" ht="14.25" customHeight="1">
      <c r="A20" s="5" t="s">
        <v>29</v>
      </c>
      <c r="B20" s="5">
        <v>6</v>
      </c>
      <c r="C20" s="5">
        <v>327</v>
      </c>
      <c r="D20" s="5">
        <v>0.92</v>
      </c>
      <c r="E20" s="5">
        <v>36.39</v>
      </c>
      <c r="F20" s="5">
        <v>48.93</v>
      </c>
      <c r="G20" s="5">
        <v>13.76</v>
      </c>
      <c r="H20" s="13">
        <f t="shared" si="0"/>
        <v>3.0084000000000004</v>
      </c>
      <c r="I20" s="13">
        <f t="shared" si="1"/>
        <v>118.9953</v>
      </c>
      <c r="J20" s="13">
        <f t="shared" si="2"/>
        <v>160.00110000000001</v>
      </c>
      <c r="K20" s="13">
        <f t="shared" si="3"/>
        <v>44.995199999999997</v>
      </c>
      <c r="L20" s="12">
        <f t="shared" si="4"/>
        <v>99.08</v>
      </c>
      <c r="M20" s="14">
        <f t="shared" si="5"/>
        <v>58.322799999999994</v>
      </c>
      <c r="N20" s="12">
        <f t="shared" si="6"/>
        <v>62.69</v>
      </c>
      <c r="O20" s="13">
        <f t="shared" si="7"/>
        <v>327</v>
      </c>
      <c r="P20" s="20">
        <f t="shared" si="8"/>
        <v>3.7552999999999996</v>
      </c>
    </row>
    <row r="21" spans="1:16" ht="14.25" customHeight="1">
      <c r="A21" s="5" t="s">
        <v>30</v>
      </c>
      <c r="B21" s="5">
        <v>12</v>
      </c>
      <c r="C21" s="5">
        <v>482</v>
      </c>
      <c r="D21" s="5">
        <v>0.41</v>
      </c>
      <c r="E21" s="5">
        <v>30.08</v>
      </c>
      <c r="F21" s="5">
        <v>56.85</v>
      </c>
      <c r="G21" s="5">
        <v>12.66</v>
      </c>
      <c r="H21" s="13">
        <f t="shared" si="0"/>
        <v>1.9761999999999997</v>
      </c>
      <c r="I21" s="13">
        <f t="shared" si="1"/>
        <v>144.98560000000001</v>
      </c>
      <c r="J21" s="13">
        <f t="shared" si="2"/>
        <v>274.017</v>
      </c>
      <c r="K21" s="13">
        <f t="shared" si="3"/>
        <v>61.0212</v>
      </c>
      <c r="L21" s="12">
        <f t="shared" si="4"/>
        <v>99.59</v>
      </c>
      <c r="M21" s="14">
        <f t="shared" si="5"/>
        <v>59.938400000000001</v>
      </c>
      <c r="N21" s="12">
        <f t="shared" si="6"/>
        <v>69.510000000000005</v>
      </c>
      <c r="O21" s="13">
        <f t="shared" si="7"/>
        <v>482</v>
      </c>
      <c r="P21" s="20">
        <f t="shared" si="8"/>
        <v>3.8176000000000001</v>
      </c>
    </row>
    <row r="22" spans="1:16" ht="14.25" customHeight="1">
      <c r="A22" s="5" t="s">
        <v>31</v>
      </c>
      <c r="B22" s="5">
        <v>4</v>
      </c>
      <c r="C22" s="5">
        <v>127</v>
      </c>
      <c r="D22" s="5">
        <v>2.36</v>
      </c>
      <c r="E22" s="5">
        <v>45.67</v>
      </c>
      <c r="F22" s="5">
        <v>42.52</v>
      </c>
      <c r="G22" s="5">
        <v>9.4499999999999993</v>
      </c>
      <c r="H22" s="13">
        <f t="shared" si="0"/>
        <v>2.9971999999999999</v>
      </c>
      <c r="I22" s="13">
        <f t="shared" si="1"/>
        <v>58.000900000000001</v>
      </c>
      <c r="J22" s="13">
        <f t="shared" si="2"/>
        <v>54.000399999999999</v>
      </c>
      <c r="K22" s="13">
        <f t="shared" si="3"/>
        <v>12.001499999999998</v>
      </c>
      <c r="L22" s="12">
        <f t="shared" si="4"/>
        <v>97.64</v>
      </c>
      <c r="M22" s="14">
        <f t="shared" si="5"/>
        <v>53.481600000000007</v>
      </c>
      <c r="N22" s="12">
        <f t="shared" si="6"/>
        <v>51.969999999999992</v>
      </c>
      <c r="O22" s="13">
        <f t="shared" si="7"/>
        <v>127</v>
      </c>
      <c r="P22" s="20">
        <f t="shared" si="8"/>
        <v>3.5905999999999998</v>
      </c>
    </row>
    <row r="23" spans="1:16" ht="14.25" customHeight="1">
      <c r="A23" s="5" t="s">
        <v>32</v>
      </c>
      <c r="B23" s="5">
        <v>9</v>
      </c>
      <c r="C23" s="5">
        <v>287</v>
      </c>
      <c r="D23" s="5">
        <v>5.23</v>
      </c>
      <c r="E23" s="5">
        <v>38.68</v>
      </c>
      <c r="F23" s="5">
        <v>51.57</v>
      </c>
      <c r="G23" s="5">
        <v>4.53</v>
      </c>
      <c r="H23" s="13">
        <f t="shared" si="0"/>
        <v>15.010100000000001</v>
      </c>
      <c r="I23" s="13">
        <f t="shared" si="1"/>
        <v>111.0116</v>
      </c>
      <c r="J23" s="13">
        <f t="shared" si="2"/>
        <v>148.0059</v>
      </c>
      <c r="K23" s="13">
        <f t="shared" si="3"/>
        <v>13.001100000000001</v>
      </c>
      <c r="L23" s="12">
        <f t="shared" si="4"/>
        <v>94.77</v>
      </c>
      <c r="M23" s="14">
        <f t="shared" si="5"/>
        <v>52.296399999999998</v>
      </c>
      <c r="N23" s="12">
        <f t="shared" si="6"/>
        <v>56.100000000000009</v>
      </c>
      <c r="O23" s="13">
        <f t="shared" si="7"/>
        <v>287.02870000000001</v>
      </c>
      <c r="P23" s="20">
        <f t="shared" si="8"/>
        <v>3.5543</v>
      </c>
    </row>
    <row r="24" spans="1:16" ht="14.25" customHeight="1">
      <c r="A24" s="5" t="s">
        <v>33</v>
      </c>
      <c r="B24" s="5">
        <v>7</v>
      </c>
      <c r="C24" s="5">
        <v>347</v>
      </c>
      <c r="D24" s="5">
        <v>0.86</v>
      </c>
      <c r="E24" s="5">
        <v>23.92</v>
      </c>
      <c r="F24" s="5">
        <v>54.76</v>
      </c>
      <c r="G24" s="5">
        <v>20.46</v>
      </c>
      <c r="H24" s="13">
        <f t="shared" si="0"/>
        <v>2.9842</v>
      </c>
      <c r="I24" s="13">
        <f t="shared" si="1"/>
        <v>83.002399999999994</v>
      </c>
      <c r="J24" s="13">
        <f t="shared" si="2"/>
        <v>190.01719999999997</v>
      </c>
      <c r="K24" s="13">
        <f t="shared" si="3"/>
        <v>70.996200000000002</v>
      </c>
      <c r="L24" s="12">
        <f t="shared" si="4"/>
        <v>99.14</v>
      </c>
      <c r="M24" s="14">
        <f t="shared" si="5"/>
        <v>64.255199999999988</v>
      </c>
      <c r="N24" s="12">
        <f t="shared" si="6"/>
        <v>75.22</v>
      </c>
      <c r="O24" s="13">
        <f t="shared" si="7"/>
        <v>346.99999999999994</v>
      </c>
      <c r="P24" s="20">
        <f t="shared" si="8"/>
        <v>3.9481999999999999</v>
      </c>
    </row>
    <row r="25" spans="1:16" ht="14.25" customHeight="1">
      <c r="A25" s="5" t="s">
        <v>34</v>
      </c>
      <c r="B25" s="5">
        <v>3</v>
      </c>
      <c r="C25" s="5">
        <v>152</v>
      </c>
      <c r="D25" s="5">
        <v>2.63</v>
      </c>
      <c r="E25" s="5">
        <v>28.29</v>
      </c>
      <c r="F25" s="5">
        <v>53.29</v>
      </c>
      <c r="G25" s="5">
        <v>15.79</v>
      </c>
      <c r="H25" s="13">
        <f t="shared" si="0"/>
        <v>3.9975999999999998</v>
      </c>
      <c r="I25" s="13">
        <f t="shared" si="1"/>
        <v>43.000799999999998</v>
      </c>
      <c r="J25" s="13">
        <f t="shared" si="2"/>
        <v>81.000799999999998</v>
      </c>
      <c r="K25" s="13">
        <f t="shared" si="3"/>
        <v>24.000799999999998</v>
      </c>
      <c r="L25" s="12">
        <f t="shared" si="4"/>
        <v>97.37</v>
      </c>
      <c r="M25" s="14">
        <f t="shared" si="5"/>
        <v>60.500799999999998</v>
      </c>
      <c r="N25" s="12">
        <f t="shared" si="6"/>
        <v>69.08</v>
      </c>
      <c r="O25" s="13">
        <f t="shared" si="7"/>
        <v>152</v>
      </c>
      <c r="P25" s="20">
        <f t="shared" si="8"/>
        <v>3.8224000000000005</v>
      </c>
    </row>
    <row r="26" spans="1:16" ht="14.25" customHeight="1">
      <c r="A26" s="5" t="s">
        <v>35</v>
      </c>
      <c r="B26" s="5">
        <v>7</v>
      </c>
      <c r="C26" s="5">
        <v>288</v>
      </c>
      <c r="D26" s="5">
        <v>1.04</v>
      </c>
      <c r="E26" s="5">
        <v>32.99</v>
      </c>
      <c r="F26" s="5">
        <v>57.64</v>
      </c>
      <c r="G26" s="5">
        <v>8.33</v>
      </c>
      <c r="H26" s="13">
        <f t="shared" si="0"/>
        <v>2.9951999999999996</v>
      </c>
      <c r="I26" s="13">
        <f t="shared" si="1"/>
        <v>95.011200000000002</v>
      </c>
      <c r="J26" s="13">
        <f t="shared" si="2"/>
        <v>166.00319999999999</v>
      </c>
      <c r="K26" s="13">
        <f t="shared" si="3"/>
        <v>23.990400000000001</v>
      </c>
      <c r="L26" s="12">
        <f t="shared" si="4"/>
        <v>98.96</v>
      </c>
      <c r="M26" s="14">
        <f t="shared" si="5"/>
        <v>57.262399999999992</v>
      </c>
      <c r="N26" s="12">
        <f t="shared" si="6"/>
        <v>65.97</v>
      </c>
      <c r="O26" s="13">
        <f t="shared" si="7"/>
        <v>288</v>
      </c>
      <c r="P26" s="20">
        <f t="shared" si="8"/>
        <v>3.7326000000000001</v>
      </c>
    </row>
    <row r="27" spans="1:16" ht="14.25" customHeight="1">
      <c r="A27" s="5" t="s">
        <v>36</v>
      </c>
      <c r="B27" s="5">
        <v>4</v>
      </c>
      <c r="C27" s="5">
        <v>92</v>
      </c>
      <c r="D27" s="5">
        <v>4.3499999999999996</v>
      </c>
      <c r="E27" s="5">
        <v>41.3</v>
      </c>
      <c r="F27" s="5">
        <v>48.91</v>
      </c>
      <c r="G27" s="5">
        <v>5.43</v>
      </c>
      <c r="H27" s="13">
        <f t="shared" si="0"/>
        <v>4.0019999999999998</v>
      </c>
      <c r="I27" s="13">
        <f t="shared" si="1"/>
        <v>37.996000000000002</v>
      </c>
      <c r="J27" s="13">
        <f t="shared" si="2"/>
        <v>44.997199999999992</v>
      </c>
      <c r="K27" s="13">
        <f t="shared" si="3"/>
        <v>4.9955999999999996</v>
      </c>
      <c r="L27" s="12">
        <f t="shared" si="4"/>
        <v>95.65</v>
      </c>
      <c r="M27" s="14">
        <f t="shared" si="5"/>
        <v>52.296399999999984</v>
      </c>
      <c r="N27" s="12">
        <f t="shared" si="6"/>
        <v>54.339999999999989</v>
      </c>
      <c r="O27" s="13">
        <f t="shared" si="7"/>
        <v>91.990799999999993</v>
      </c>
      <c r="P27" s="20">
        <f t="shared" si="8"/>
        <v>3.5539000000000001</v>
      </c>
    </row>
    <row r="28" spans="1:16" ht="14.25" customHeight="1">
      <c r="A28" s="5" t="s">
        <v>37</v>
      </c>
      <c r="B28" s="5">
        <v>5</v>
      </c>
      <c r="C28" s="5">
        <v>123</v>
      </c>
      <c r="D28" s="5">
        <v>4.07</v>
      </c>
      <c r="E28" s="5">
        <v>28.46</v>
      </c>
      <c r="F28" s="5">
        <v>48.78</v>
      </c>
      <c r="G28" s="5">
        <v>18.7</v>
      </c>
      <c r="H28" s="13">
        <f t="shared" si="0"/>
        <v>5.0061</v>
      </c>
      <c r="I28" s="13">
        <f t="shared" si="1"/>
        <v>35.005800000000001</v>
      </c>
      <c r="J28" s="13">
        <f t="shared" si="2"/>
        <v>59.999400000000009</v>
      </c>
      <c r="K28" s="13">
        <f t="shared" si="3"/>
        <v>23.000999999999998</v>
      </c>
      <c r="L28" s="12">
        <f t="shared" si="4"/>
        <v>95.93</v>
      </c>
      <c r="M28" s="14">
        <f t="shared" si="5"/>
        <v>60.816000000000017</v>
      </c>
      <c r="N28" s="12">
        <f t="shared" si="6"/>
        <v>67.48</v>
      </c>
      <c r="O28" s="13">
        <f t="shared" si="7"/>
        <v>123.01230000000001</v>
      </c>
      <c r="P28" s="20">
        <f t="shared" si="8"/>
        <v>3.8214000000000006</v>
      </c>
    </row>
    <row r="29" spans="1:16" ht="14.25" customHeight="1">
      <c r="A29" s="5" t="s">
        <v>38</v>
      </c>
      <c r="B29" s="5">
        <v>6</v>
      </c>
      <c r="C29" s="5">
        <v>176</v>
      </c>
      <c r="D29" s="5">
        <v>3.41</v>
      </c>
      <c r="E29" s="5">
        <v>30.68</v>
      </c>
      <c r="F29" s="5">
        <v>57.39</v>
      </c>
      <c r="G29" s="5">
        <v>8.52</v>
      </c>
      <c r="H29" s="13">
        <f t="shared" si="0"/>
        <v>6.0016000000000007</v>
      </c>
      <c r="I29" s="13">
        <f t="shared" si="1"/>
        <v>53.9968</v>
      </c>
      <c r="J29" s="13">
        <f t="shared" si="2"/>
        <v>101.0064</v>
      </c>
      <c r="K29" s="13">
        <f t="shared" si="3"/>
        <v>14.995200000000001</v>
      </c>
      <c r="L29" s="12">
        <f t="shared" si="4"/>
        <v>96.59</v>
      </c>
      <c r="M29" s="14">
        <f t="shared" si="5"/>
        <v>56.84</v>
      </c>
      <c r="N29" s="12">
        <f t="shared" si="6"/>
        <v>65.91</v>
      </c>
      <c r="O29" s="13">
        <f t="shared" si="7"/>
        <v>176</v>
      </c>
      <c r="P29" s="20">
        <f t="shared" si="8"/>
        <v>3.7101999999999999</v>
      </c>
    </row>
    <row r="30" spans="1:16" ht="14.25" customHeight="1">
      <c r="A30" s="5" t="s">
        <v>39</v>
      </c>
      <c r="B30" s="5">
        <v>8</v>
      </c>
      <c r="C30" s="5">
        <v>219</v>
      </c>
      <c r="D30" s="5">
        <v>0</v>
      </c>
      <c r="E30" s="5">
        <v>14.61</v>
      </c>
      <c r="F30" s="5">
        <v>63.01</v>
      </c>
      <c r="G30" s="5">
        <v>22.37</v>
      </c>
      <c r="H30" s="13">
        <f t="shared" si="0"/>
        <v>0</v>
      </c>
      <c r="I30" s="13">
        <f t="shared" si="1"/>
        <v>31.995899999999995</v>
      </c>
      <c r="J30" s="13">
        <f t="shared" si="2"/>
        <v>137.99189999999999</v>
      </c>
      <c r="K30" s="13">
        <f t="shared" si="3"/>
        <v>48.990300000000005</v>
      </c>
      <c r="L30" s="12">
        <f t="shared" si="4"/>
        <v>100</v>
      </c>
      <c r="M30" s="14">
        <f t="shared" si="5"/>
        <v>67.956000000000003</v>
      </c>
      <c r="N30" s="12">
        <f t="shared" si="6"/>
        <v>85.38</v>
      </c>
      <c r="O30" s="13">
        <f t="shared" si="7"/>
        <v>218.97809999999998</v>
      </c>
      <c r="P30" s="20">
        <f t="shared" si="8"/>
        <v>4.0771999999999995</v>
      </c>
    </row>
    <row r="31" spans="1:16" ht="14.25" customHeight="1">
      <c r="A31" s="5" t="s">
        <v>40</v>
      </c>
      <c r="B31" s="5">
        <v>1</v>
      </c>
      <c r="C31" s="5">
        <v>56</v>
      </c>
      <c r="D31" s="5">
        <v>5.36</v>
      </c>
      <c r="E31" s="5">
        <v>53.57</v>
      </c>
      <c r="F31" s="5">
        <v>37.5</v>
      </c>
      <c r="G31" s="5">
        <v>3.57</v>
      </c>
      <c r="H31" s="13">
        <f t="shared" si="0"/>
        <v>3.0016000000000003</v>
      </c>
      <c r="I31" s="13">
        <f t="shared" si="1"/>
        <v>29.999200000000002</v>
      </c>
      <c r="J31" s="13">
        <f t="shared" si="2"/>
        <v>21</v>
      </c>
      <c r="K31" s="13">
        <f t="shared" si="3"/>
        <v>1.9991999999999999</v>
      </c>
      <c r="L31" s="12">
        <f t="shared" si="4"/>
        <v>94.64</v>
      </c>
      <c r="M31" s="14">
        <f t="shared" si="5"/>
        <v>47.712800000000001</v>
      </c>
      <c r="N31" s="12">
        <f t="shared" si="6"/>
        <v>41.069999999999993</v>
      </c>
      <c r="O31" s="13">
        <f t="shared" si="7"/>
        <v>56.000000000000007</v>
      </c>
      <c r="P31" s="20">
        <f t="shared" si="8"/>
        <v>3.3928000000000007</v>
      </c>
    </row>
    <row r="32" spans="1:16" ht="14.25" customHeight="1">
      <c r="A32" s="5" t="s">
        <v>41</v>
      </c>
      <c r="B32" s="5">
        <v>1</v>
      </c>
      <c r="C32" s="5">
        <v>37</v>
      </c>
      <c r="D32" s="5">
        <v>2.7</v>
      </c>
      <c r="E32" s="5">
        <v>54.05</v>
      </c>
      <c r="F32" s="5">
        <v>40.54</v>
      </c>
      <c r="G32" s="5">
        <v>2.7</v>
      </c>
      <c r="H32" s="13">
        <f t="shared" si="0"/>
        <v>0.99900000000000011</v>
      </c>
      <c r="I32" s="13">
        <f t="shared" si="1"/>
        <v>19.9985</v>
      </c>
      <c r="J32" s="13">
        <f t="shared" si="2"/>
        <v>14.9998</v>
      </c>
      <c r="K32" s="13">
        <f t="shared" si="3"/>
        <v>0.99900000000000011</v>
      </c>
      <c r="L32" s="12">
        <f t="shared" si="4"/>
        <v>97.3</v>
      </c>
      <c r="M32" s="14">
        <f t="shared" si="5"/>
        <v>48.535600000000002</v>
      </c>
      <c r="N32" s="12">
        <f t="shared" si="6"/>
        <v>43.24</v>
      </c>
      <c r="O32" s="13">
        <f t="shared" si="7"/>
        <v>36.996299999999998</v>
      </c>
      <c r="P32" s="20">
        <f t="shared" si="8"/>
        <v>3.4321000000000002</v>
      </c>
    </row>
    <row r="33" spans="1:16" ht="14.25" customHeight="1">
      <c r="A33" s="5" t="s">
        <v>42</v>
      </c>
      <c r="B33" s="5">
        <v>1</v>
      </c>
      <c r="C33" s="5">
        <v>73</v>
      </c>
      <c r="D33" s="5">
        <v>2.74</v>
      </c>
      <c r="E33" s="5">
        <v>45.21</v>
      </c>
      <c r="F33" s="5">
        <v>49.32</v>
      </c>
      <c r="G33" s="5">
        <v>2.74</v>
      </c>
      <c r="H33" s="13">
        <f t="shared" si="0"/>
        <v>2.0002</v>
      </c>
      <c r="I33" s="13">
        <f t="shared" si="1"/>
        <v>33.003299999999996</v>
      </c>
      <c r="J33" s="13">
        <f t="shared" si="2"/>
        <v>36.003599999999999</v>
      </c>
      <c r="K33" s="13">
        <f t="shared" si="3"/>
        <v>2.0002</v>
      </c>
      <c r="L33" s="12">
        <f t="shared" si="4"/>
        <v>97.26</v>
      </c>
      <c r="M33" s="14">
        <f t="shared" si="5"/>
        <v>51.018799999999985</v>
      </c>
      <c r="N33" s="12">
        <f t="shared" si="6"/>
        <v>52.059999999999995</v>
      </c>
      <c r="O33" s="13">
        <f t="shared" si="7"/>
        <v>73.007300000000001</v>
      </c>
      <c r="P33" s="20">
        <f t="shared" si="8"/>
        <v>3.5208999999999997</v>
      </c>
    </row>
    <row r="34" spans="1:16" ht="14.25" customHeight="1"/>
    <row r="35" spans="1:16" ht="14.25" customHeight="1">
      <c r="A35" s="21">
        <v>10470</v>
      </c>
    </row>
    <row r="36" spans="1:16" ht="14.25" customHeight="1"/>
    <row r="37" spans="1:16" ht="14.25" customHeight="1">
      <c r="A37" s="22">
        <f>B37*A35/100</f>
        <v>59.678999999999995</v>
      </c>
      <c r="B37" s="23">
        <v>0.56999999999999995</v>
      </c>
      <c r="C37" s="22">
        <f>D37*A35/100</f>
        <v>1821.7799999999997</v>
      </c>
      <c r="D37" s="23">
        <v>17.399999999999999</v>
      </c>
      <c r="E37" s="22">
        <f>F37*A35/100</f>
        <v>5946.96</v>
      </c>
      <c r="F37" s="23">
        <v>56.8</v>
      </c>
      <c r="G37" s="22">
        <f>H37*A35/100</f>
        <v>2638.44</v>
      </c>
      <c r="H37" s="23">
        <v>25.2</v>
      </c>
      <c r="I37" s="24">
        <f>(G37*5+E37*4+C37*3+A37*2)/A35</f>
        <v>4.0653999999999995</v>
      </c>
      <c r="J37" s="24">
        <f>(A37*0.16+C37*0.36+E37*0.64+G37)/A35*100</f>
        <v>67.907200000000003</v>
      </c>
      <c r="K37" s="23">
        <f>(E37+G37)/A35*100</f>
        <v>82</v>
      </c>
      <c r="L37" s="23">
        <v>87.08</v>
      </c>
    </row>
    <row r="38" spans="1:16" ht="14.25" customHeight="1"/>
    <row r="39" spans="1:16" ht="14.25" customHeight="1"/>
    <row r="40" spans="1:16" ht="14.25" customHeight="1"/>
    <row r="41" spans="1:16" ht="14.25" customHeight="1"/>
    <row r="42" spans="1:16" ht="14.25" customHeight="1"/>
    <row r="43" spans="1:16" ht="14.25" customHeight="1"/>
    <row r="44" spans="1:16" ht="14.25" customHeight="1"/>
    <row r="45" spans="1:16" ht="14.25" customHeight="1"/>
    <row r="46" spans="1:16" ht="14.25" customHeight="1"/>
    <row r="47" spans="1:16" ht="14.25" customHeight="1"/>
    <row r="48" spans="1:16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5 класс (по программе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e.bondarenko</cp:lastModifiedBy>
  <dcterms:modified xsi:type="dcterms:W3CDTF">2020-11-23T11:20:52Z</dcterms:modified>
</cp:coreProperties>
</file>